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ka_m\Downloads\"/>
    </mc:Choice>
  </mc:AlternateContent>
  <xr:revisionPtr revIDLastSave="0" documentId="8_{8A7B31C1-9308-4CE6-AF72-952EA4D9DAE7}" xr6:coauthVersionLast="47" xr6:coauthVersionMax="47" xr10:uidLastSave="{00000000-0000-0000-0000-000000000000}"/>
  <bookViews>
    <workbookView xWindow="-98" yWindow="-98" windowWidth="21795" windowHeight="13875" tabRatio="749" firstSheet="1" activeTab="2" xr2:uid="{00000000-000D-0000-FFFF-FFFF00000000}"/>
  </bookViews>
  <sheets>
    <sheet name="IS-1 ประสิทธิผล (2)" sheetId="17" state="hidden" r:id="rId1"/>
    <sheet name="กปว IS-1" sheetId="6" r:id="rId2"/>
    <sheet name="กปว IS-2 " sheetId="19" r:id="rId3"/>
    <sheet name=" กปว. IS-3 OS matrix" sheetId="18" r:id="rId4"/>
    <sheet name="IS-3 OS matrix (เก่า)" sheetId="13" state="hidden" r:id="rId5"/>
    <sheet name="SO Matrix" sheetId="11" state="hidden" r:id="rId6"/>
  </sheets>
  <definedNames>
    <definedName name="_xlnm.Print_Area" localSheetId="3">' กปว. IS-3 OS matrix'!$A$1:$J$40</definedName>
    <definedName name="_xlnm.Print_Area" localSheetId="0">'IS-1 ประสิทธิผล (2)'!$A$1:$H$61</definedName>
    <definedName name="_xlnm.Print_Area" localSheetId="4">'IS-3 OS matrix (เก่า)'!$A$1:$V$71</definedName>
    <definedName name="_xlnm.Print_Area" localSheetId="1">'กปว IS-1'!$A$1:$G$96</definedName>
    <definedName name="_xlnm.Print_Area" localSheetId="2">'กปว IS-2 '!$A$1:$O$138</definedName>
    <definedName name="_xlnm.Print_Titles" localSheetId="3">' กปว. IS-3 OS matrix'!$1:$4</definedName>
    <definedName name="_xlnm.Print_Titles" localSheetId="0">'IS-1 ประสิทธิผล (2)'!$10:$10</definedName>
    <definedName name="_xlnm.Print_Titles" localSheetId="4">'IS-3 OS matrix (เก่า)'!$1:$3</definedName>
    <definedName name="_xlnm.Print_Titles" localSheetId="5">'SO Matrix'!$3:$4</definedName>
    <definedName name="_xlnm.Print_Titles" localSheetId="1">'กปว IS-1'!$9:$9</definedName>
    <definedName name="_xlnm.Print_Titles" localSheetId="2">'กปว IS-2 '!$12:$13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9" l="1"/>
  <c r="H18" i="19"/>
  <c r="I18" i="19"/>
  <c r="G25" i="19"/>
  <c r="I25" i="19"/>
  <c r="H25" i="19"/>
  <c r="G30" i="19"/>
  <c r="H30" i="19"/>
  <c r="L18" i="19"/>
  <c r="M17" i="19"/>
  <c r="M18" i="19" s="1"/>
  <c r="K17" i="19"/>
  <c r="K18" i="19" s="1"/>
  <c r="J17" i="19" l="1"/>
  <c r="J18" i="19" s="1"/>
  <c r="N17" i="19"/>
  <c r="N18" i="19" s="1"/>
  <c r="I38" i="19" l="1"/>
  <c r="H38" i="19"/>
  <c r="G38" i="19"/>
  <c r="I30" i="19"/>
  <c r="L58" i="19" l="1"/>
  <c r="M57" i="19"/>
  <c r="N57" i="19" s="1"/>
  <c r="K57" i="19"/>
  <c r="J57" i="19" s="1"/>
  <c r="M56" i="19"/>
  <c r="N56" i="19" s="1"/>
  <c r="K56" i="19"/>
  <c r="J56" i="19" s="1"/>
  <c r="M54" i="19"/>
  <c r="M55" i="19" s="1"/>
  <c r="K54" i="19"/>
  <c r="K55" i="19" s="1"/>
  <c r="M100" i="19"/>
  <c r="N100" i="19" s="1"/>
  <c r="K100" i="19"/>
  <c r="J100" i="19" s="1"/>
  <c r="M58" i="19" l="1"/>
  <c r="N54" i="19"/>
  <c r="N55" i="19" s="1"/>
  <c r="J54" i="19"/>
  <c r="J55" i="19" s="1"/>
  <c r="J58" i="19"/>
  <c r="N58" i="19"/>
  <c r="K58" i="19"/>
  <c r="M105" i="19"/>
  <c r="N105" i="19" s="1"/>
  <c r="K105" i="19"/>
  <c r="J105" i="19" s="1"/>
  <c r="M75" i="19"/>
  <c r="N75" i="19" s="1"/>
  <c r="K75" i="19"/>
  <c r="J75" i="19" s="1"/>
  <c r="M74" i="19"/>
  <c r="N74" i="19" s="1"/>
  <c r="K74" i="19"/>
  <c r="J74" i="19" s="1"/>
  <c r="M73" i="19"/>
  <c r="N73" i="19" s="1"/>
  <c r="K73" i="19"/>
  <c r="J73" i="19" s="1"/>
  <c r="M72" i="19"/>
  <c r="N72" i="19" s="1"/>
  <c r="K72" i="19"/>
  <c r="J72" i="19" s="1"/>
  <c r="M63" i="19"/>
  <c r="N63" i="19" s="1"/>
  <c r="K63" i="19"/>
  <c r="J63" i="19" s="1"/>
  <c r="M22" i="19" l="1"/>
  <c r="N22" i="19" s="1"/>
  <c r="K22" i="19"/>
  <c r="J22" i="19" s="1"/>
  <c r="C61" i="13"/>
  <c r="C53" i="13"/>
  <c r="C30" i="13" s="1"/>
  <c r="C28" i="13"/>
  <c r="C4" i="13"/>
  <c r="C137" i="19"/>
  <c r="C67" i="13" l="1"/>
</calcChain>
</file>

<file path=xl/sharedStrings.xml><?xml version="1.0" encoding="utf-8"?>
<sst xmlns="http://schemas.openxmlformats.org/spreadsheetml/2006/main" count="2127" uniqueCount="856">
  <si>
    <t>โครงการ</t>
  </si>
  <si>
    <t>การถ่ายทอดเทคโนโลยี</t>
  </si>
  <si>
    <t>เป้าหมาย/</t>
  </si>
  <si>
    <t>รวม</t>
  </si>
  <si>
    <t>ตัวชี้วัดและเป้าหมาย</t>
  </si>
  <si>
    <t>ตัวชี้วัด</t>
  </si>
  <si>
    <t>กลยุทธ์</t>
  </si>
  <si>
    <t>กิจกรรมหลัก</t>
  </si>
  <si>
    <t>สน.</t>
  </si>
  <si>
    <t>นก.</t>
  </si>
  <si>
    <t>กพ.</t>
  </si>
  <si>
    <t>สม.</t>
  </si>
  <si>
    <t>ศท.</t>
  </si>
  <si>
    <t>สส.</t>
  </si>
  <si>
    <t>ตร.</t>
  </si>
  <si>
    <t>มิติการปฏิบัติราชการ</t>
  </si>
  <si>
    <t xml:space="preserve">ประสิทธิผลตามยุทธศาสตร์ </t>
  </si>
  <si>
    <t>หน่วยงาน</t>
  </si>
  <si>
    <t>รับผิดชอบ</t>
  </si>
  <si>
    <t xml:space="preserve">ที่ได้รับการพัฒนา </t>
  </si>
  <si>
    <t xml:space="preserve">หรือแก้ปัญหาทางเทคโนโลยี </t>
  </si>
  <si>
    <t>ประสิทธิภาพของการปฏิบัติราชการ</t>
  </si>
  <si>
    <t>คุณภาพการให้บริการ</t>
  </si>
  <si>
    <t>การพัฒนาองค์กร</t>
  </si>
  <si>
    <t>พันธกิจ</t>
  </si>
  <si>
    <t>6.-13.</t>
  </si>
  <si>
    <t>S</t>
  </si>
  <si>
    <t xml:space="preserve">ประเทศด้าน ว. และ ท. ที่นำไปสู่การปฎิบัติ </t>
  </si>
  <si>
    <t xml:space="preserve">ความตระหนักด้าน ว. และ ท. </t>
  </si>
  <si>
    <t xml:space="preserve">กระบวนการให้บริการของ STKC </t>
  </si>
  <si>
    <t>ผลงานวิจัยและพัฒนา</t>
  </si>
  <si>
    <t>5.1 ร้อยละของระดับความพึงพอใจของ</t>
  </si>
  <si>
    <t>ของผู้ใช้บริการ STKC</t>
  </si>
  <si>
    <t>ส่วนราชการ</t>
  </si>
  <si>
    <t>ต้นทุนต่อหน่วยผลผลิต</t>
  </si>
  <si>
    <t>การปฏิบัติราชการ</t>
  </si>
  <si>
    <t>ทำงานวิจัย/งานวิชาการ</t>
  </si>
  <si>
    <t xml:space="preserve">ภายใน 15 วัน </t>
  </si>
  <si>
    <t xml:space="preserve">1.4 (กพร.) จำนวนโครงการความร่วมมือด้าน ว. </t>
  </si>
  <si>
    <t>และ ท. ระหว่างประเทศที่มีกิจกรรมต่อเนื่อง</t>
  </si>
  <si>
    <t>อย่างเป็นรูปธรรมโดยมีแผนปฏิบัติการรองรับ</t>
  </si>
  <si>
    <t>และมีการติดตามประเมินผล</t>
  </si>
  <si>
    <t>ถ่วงน้ำหนักตามเป้าหมายผลผลิตของส่วน</t>
  </si>
  <si>
    <t>ราชการ (ตามเอกสารงบประมาณรายจ่าย)</t>
  </si>
  <si>
    <t>1.6 (กพร.) ระดับความสำเร็จของร้อยละเฉลี่ย</t>
  </si>
  <si>
    <t>การตรวจราชการที่มีการรายงานผู้บังคับบัญชา</t>
  </si>
  <si>
    <t>แล้วเป็นผลต่อเนื่องให้ผู้บังคับบัญชาได้มีการ</t>
  </si>
  <si>
    <t>สั่งการแก้ไขหรือดำเนินงานและมีการรายงาน</t>
  </si>
  <si>
    <t>กลับสู่ผู้บังคับบัญชา</t>
  </si>
  <si>
    <t>1.7 (กพร.) จำนวนข้อเสนอแนะ/ข้อสังเกตจาก</t>
  </si>
  <si>
    <t xml:space="preserve"> 2.3 (กพร.) ร้อยละของนักเรียนทุนรัฐบาลใน</t>
  </si>
  <si>
    <t>โครงการสนับสนุนนักเรียนทุนรัฐบาล</t>
  </si>
  <si>
    <t>ทางด้าน ว. และท. ที่สำเร็จการศึกษาที่ได้</t>
  </si>
  <si>
    <t xml:space="preserve">2.4 (สงป.)จำนวนห้องเรียนวิทยาศาสตร์ </t>
  </si>
  <si>
    <t>3.1 (สป.) จำนวนผู้เข้าร่วมกิจกรรมการสร้าง</t>
  </si>
  <si>
    <t>ทางด้านว. และ ท.</t>
  </si>
  <si>
    <t>3.2  (สงป.) ความพึงพอใจของผู้เข้าร่วมกิจกรรม</t>
  </si>
  <si>
    <t>3.3 (สป.)จำนวนเรื่องด้าน ว. และ ท. ที่นำเข้าสู่</t>
  </si>
  <si>
    <t>3.4 (กพร.) ร้อยละของระดับความพึงพอใจ</t>
  </si>
  <si>
    <t>4.3 (กพร.) จำนวนของผลงานวิจัยและพัฒนาที่</t>
  </si>
  <si>
    <t xml:space="preserve">สถานประกอบการนำไปใช้ </t>
  </si>
  <si>
    <t>4.5 (สป.)จำนวนผู้รับการถ่ายทอดเทคโนโลยี</t>
  </si>
  <si>
    <t>4.2 (กพร.) จำนวนสถานประกอบการที่นำ</t>
  </si>
  <si>
    <t xml:space="preserve">ผลงานวิจัยและพัฒนาไปใช้  </t>
  </si>
  <si>
    <t>ไปใช้ในการเพิ่มผลผลิต หรือสร้างรายได้</t>
  </si>
  <si>
    <t>4.6 (สงป.) ร้อยละของผู้เข้ารับบริการที่นำความรู้</t>
  </si>
  <si>
    <t>ศูนย์บริการร่วมหรือเคาน์เตอร์บริการ</t>
  </si>
  <si>
    <t>ให้ประชาชนเข้ามามีส่วนร่วมในการแสดง</t>
  </si>
  <si>
    <t>ความคิดเห็นและร่วมติดตามตรวจสอบผล</t>
  </si>
  <si>
    <t>5.4 (กพร.) ระดับความสำเร็จในการเปิดโอกาส</t>
  </si>
  <si>
    <t>5.5 (กพร.) ระดับความสำเร็จในการเปิดเผย</t>
  </si>
  <si>
    <t xml:space="preserve">ข้อมูลข่าวสารของราชการ </t>
  </si>
  <si>
    <t xml:space="preserve"> - (กพร.) ระดับความสำเร็จของการจัดทำ</t>
  </si>
  <si>
    <t xml:space="preserve"> - (กพร.) ระดับความสำเร็จของร้อยละเฉลี่ย</t>
  </si>
  <si>
    <t>ถ่วงน้ำหนักในการรักษามาตรฐาน</t>
  </si>
  <si>
    <t>14.1 (PMQA) ระดับคุณภาพของการบริหาร</t>
  </si>
  <si>
    <t>จัดการระบบฐานข้อมูลสารสนเทศของ</t>
  </si>
  <si>
    <t>16.1 (PMQA) ระดับความสำเร็จของร้อยละเฉลี่ย</t>
  </si>
  <si>
    <t>ถ่วงน้ำหนักในการดำเนินการแผนกลยุทธ์การ</t>
  </si>
  <si>
    <t>บริหารทรัพยากรบุคคลของส่วนราชการ</t>
  </si>
  <si>
    <t>15. (PMQA) ระดับความสำเร็จของแผนการจัด</t>
  </si>
  <si>
    <t>การความรู้เพื่อสนับสนุนประเด็นยุทธศาสตร์</t>
  </si>
  <si>
    <t xml:space="preserve"> - (PMQA) ระดับความสำเร็จของการตรวจสอบ</t>
  </si>
  <si>
    <t xml:space="preserve"> - (PMQA) ระดับความสำเร็จของการถ่ายทอด</t>
  </si>
  <si>
    <t>ตัวชี้วัดและเป้าหมายขององค์กรสู่ระดับบุคคล</t>
  </si>
  <si>
    <t xml:space="preserve"> - (PMQA) ระดับความสำเร็จของการดำเนินการ</t>
  </si>
  <si>
    <t>ตามแผนบริหารความเสี่ยง</t>
  </si>
  <si>
    <t xml:space="preserve"> - (กพร.) ระดับความสำเร็จของการพัฒนา</t>
  </si>
  <si>
    <t>คุณภาพการบริหารจัดการภาครัฐ (PMQA)</t>
  </si>
  <si>
    <t xml:space="preserve"> - (กพร.) ระดับความสำเร็จของการดำเนินการ</t>
  </si>
  <si>
    <t>ตามแผนพัฒนากฎหมายของส่วนราชการ</t>
  </si>
  <si>
    <t xml:space="preserve">1.1 (สป.) จำนวนข้อเสนอแนะ/นโยบาย/แผน/      </t>
  </si>
  <si>
    <t>1.3 (สป.) จำนวนโครงการความร่วมมือระหว่าง</t>
  </si>
  <si>
    <t>1.5 (สงป.) จำนวนระบบสารสนเทศ/ฐานข้อมูล</t>
  </si>
  <si>
    <t>2.5 (สงป.) จำนวนโรงเรียนและมหาวิทยาลัยที่</t>
  </si>
  <si>
    <t>ด้าน ว. และ ท. ในระดับมัธยมศึกษาตอนปลาย</t>
  </si>
  <si>
    <t>เป็นเครือข่ายในการส่งเสริมการสร้างกำลังคน</t>
  </si>
  <si>
    <t xml:space="preserve">2.1 (สป.)จำนวนนักวิจัยเพิ่มขึ้น </t>
  </si>
  <si>
    <t>2.2 (สงป.)จำนวนนักเรียนทุนที่ไปศึกษาต่อต่าง</t>
  </si>
  <si>
    <t xml:space="preserve">ประเทศและในประเทศ (1,381 คน)   </t>
  </si>
  <si>
    <t>สบ.</t>
  </si>
  <si>
    <t xml:space="preserve">มาตรการที่ได้รับการผลักดัน   </t>
  </si>
  <si>
    <t>ผู้รับบริการ/ผู้มีส่วนได้ส่วนเสีย</t>
  </si>
  <si>
    <t xml:space="preserve"> (PMQA) ระดับความสำเร็จของการวิเคราะห์</t>
  </si>
  <si>
    <t>ระดับความสำเร็จของการดำเนินงานจากการ</t>
  </si>
  <si>
    <t>ใช้จ่ายงบประมาณ (PART)</t>
  </si>
  <si>
    <t>เงินงบประมาณรายจ่ายลงทุน</t>
  </si>
  <si>
    <t xml:space="preserve"> - (กพร.) ร้อยละของอัตราการเบิกจ่าย</t>
  </si>
  <si>
    <t xml:space="preserve">    - แผนเงิน</t>
  </si>
  <si>
    <t xml:space="preserve">    - แผนงาน</t>
  </si>
  <si>
    <t>4.1 (สป.) จำนวนสถานประกอบการที่ใช้</t>
  </si>
  <si>
    <t xml:space="preserve"> - ร้อยละของผลสำเร็จการปฏิบัติงานและการ</t>
  </si>
  <si>
    <t xml:space="preserve">ใช้จ่ายงบประมาณเทียบกับแผนที่กำหนด </t>
  </si>
  <si>
    <t>ปว.(วต.)</t>
  </si>
  <si>
    <t>ปว.(บซ.)</t>
  </si>
  <si>
    <t>5.2 (กพร.) ร้อยละความสำเร็จของการพัฒนา</t>
  </si>
  <si>
    <t>O</t>
  </si>
  <si>
    <t>(11 เรื่อง)</t>
  </si>
  <si>
    <t>ตารางแสดงความรับผิดชอบของสำนัก/ศูนย์/กลุ่ม ตามแผนที่ยุทธศาสตร์ สป.วท.</t>
  </si>
  <si>
    <t>OO</t>
  </si>
  <si>
    <t xml:space="preserve">O หมายถึง เป็นผู้ผลักดันตัวชี้วัดให้สำเร็จ </t>
  </si>
  <si>
    <t>S หมายถึง เป็นผู้สนับสนุนหรือรับผิดชอบเพียงบางส่วน</t>
  </si>
  <si>
    <t xml:space="preserve">OO หมายถึง มีหลายสำนักเป็นผู้ผลักดันให้ประสบความสำเร็จ  หรือ ทุกสำนักเป็นผู้รับผิดชอบหลัก และมี 1 สำนัก/ศูนย์/กลุ่ม เป็นหลักในการผลักดันหรือเป็นแม่งาน </t>
  </si>
  <si>
    <t>2.6 (สงป.) จำนวนมหาวิทยาลัยที่มีความร่วมมือ</t>
  </si>
  <si>
    <t xml:space="preserve">ในการร่วมสร้างนักวิจัยด้าน ว. และ ท. ขั้นสูง </t>
  </si>
  <si>
    <t>4.4 (กพร.) จำนวนกิจกรรมที่สนับสนุนภาคการ</t>
  </si>
  <si>
    <t xml:space="preserve">ผลิต และมีการติดตามสรุปผลในภาพรวม </t>
  </si>
  <si>
    <t>1.2 (สงป.) นโยบายและแผนนำไปใช้ประโยชน์</t>
  </si>
  <si>
    <t>และปฎิบัติได้จริง ไม่น้อยกว่า (ร้อยละ 80)</t>
  </si>
  <si>
    <t>ประสานงานกับหน่วยงานที่เกี่ยวข้อง</t>
  </si>
  <si>
    <t>5.3 (กพร.) ร้อยละการตอบสนองต่อเรื่องที่ต้อง</t>
  </si>
  <si>
    <t xml:space="preserve">ตามมาตรการป้องกันและปราบปรามการทุจริต </t>
  </si>
  <si>
    <t xml:space="preserve"> 5.6 (กพร.)ระดับความสำเร็จของการดำเนินการ</t>
  </si>
  <si>
    <t xml:space="preserve">  - (กพร.) ระดับความสำเร็จของการดำเนินการ</t>
  </si>
  <si>
    <t>ตามมาตรการประหยัดพลังงานของส่วนราชการ</t>
  </si>
  <si>
    <t>และประเมินผลภาคราชการ วท.</t>
  </si>
  <si>
    <t>มาตรฐานระยะเวลาการให้บริการ</t>
  </si>
  <si>
    <t>5.7 (กพร.) จำนวนโครงการถ่ายทอดเทคโนโลยี</t>
  </si>
  <si>
    <t>ที่ผลักดันโดย อสวท.</t>
  </si>
  <si>
    <t>(4 เรื่อง)</t>
  </si>
  <si>
    <t>(1 เรื่อง)</t>
  </si>
  <si>
    <t>(3 เรื่อง)</t>
  </si>
  <si>
    <t>-</t>
  </si>
  <si>
    <t>ตน.</t>
  </si>
  <si>
    <t>กิจกรรม</t>
  </si>
  <si>
    <t>สรุปจำนวนตัวชี้วัดตามมิติและการให้คะแนน ดังนี้</t>
  </si>
  <si>
    <t>เป้าประสงค์</t>
  </si>
  <si>
    <t>น้ำหนัก</t>
  </si>
  <si>
    <t>เป้าหมาย</t>
  </si>
  <si>
    <t>ข้อมูลพื้นฐาน</t>
  </si>
  <si>
    <t>เกณฑ์การให้คะแนน</t>
  </si>
  <si>
    <t>หมายเหตุ</t>
  </si>
  <si>
    <t>(ร้อยละ)</t>
  </si>
  <si>
    <t>ผลผลิต/โครงการ</t>
  </si>
  <si>
    <t>หน่วยนับ</t>
  </si>
  <si>
    <t>ร้อยละ</t>
  </si>
  <si>
    <t>ระดับ</t>
  </si>
  <si>
    <t>คน</t>
  </si>
  <si>
    <t>ราย</t>
  </si>
  <si>
    <t>เรื่อง</t>
  </si>
  <si>
    <t>แห่ง</t>
  </si>
  <si>
    <t>การพัฒนาองค์การ</t>
  </si>
  <si>
    <t>ประสิทธิภาพการปฏิบัติราชการ</t>
  </si>
  <si>
    <t>สปคร.</t>
  </si>
  <si>
    <t>ข้อเสนอแนะด้านนโยบายและแผน</t>
  </si>
  <si>
    <t>สำนัก/ศูนย์/กลุ่มที่รับผิดชอบตัวชี้วัด</t>
  </si>
  <si>
    <t xml:space="preserve">                  ทั้งนี้ให้ใส่รายละเอียดการแสดงความรับผิดชอบโดยตรงหรือการสนับสนุนอย่างย่อใน ( ) โดยใช้สัญลักษณ์ O หรือ S   </t>
  </si>
  <si>
    <t>ร้อยละ 80</t>
  </si>
  <si>
    <t>ระดับ 5</t>
  </si>
  <si>
    <t>ร้อยละ 85</t>
  </si>
  <si>
    <t>ร้อยละ 75</t>
  </si>
  <si>
    <t>โครงการส่งเสริมกิจการอุทยานวิทยาศาสตร์ (นิคมธุรกิจวิทยาศาสตร์ภูมิภาค)</t>
  </si>
  <si>
    <t>สอว.</t>
  </si>
  <si>
    <t>1. การส่งเสริมการพัฒนาเทคโนโลยี เครื่องจักร เครื่องมือ และอุปกรณ์ เพื่อเพิ่มขีดความสามารถของภาคการผลิตและบริการ</t>
  </si>
  <si>
    <t>ศปท.</t>
  </si>
  <si>
    <t>กพร.</t>
  </si>
  <si>
    <t>เพิ่มคุณภาพการให้บริการ (ความรวดเร็ว ความถูกต้อง ความสะดวก ความโปร่งใส)</t>
  </si>
  <si>
    <t xml:space="preserve">               S (supporter)  หมายถึง  ผู้ที่สนับสนุนตัวชี้วัด</t>
  </si>
  <si>
    <t>พัฒนากลไกการบริหารจัดการเพื่อการประสานเชื่อมโยงที่มีเอกภาพกับหน่วยงานทั้งภาครัฐและเอกชนที่สอดคล้องกับสถานการณ์อย่างมีพลวัตและมีธรรมาภิบาล</t>
  </si>
  <si>
    <t>การจัดทำนโยบายและแผนของกระทรวงรวมทั้งการติดตามผลการดำเนินงานของหน่วยงานในสังกัด</t>
  </si>
  <si>
    <t>เสริมสร้างศักยภาพอุทยานวิทยาศาสตร์และเครือข่าย เพื่อรองรับการใช้ประโยชน์จากภาคเอกชนในการพัฒนาเศรษฐกิจของพื้นที่</t>
  </si>
  <si>
    <t>โครงการศูนย์ประสานงานกระทรวงวิทยาศาสตร์และเทคโนโลยีประจำภูมิภาค</t>
  </si>
  <si>
    <t xml:space="preserve">โครงการสนับสนุนการจัดตั้งห้องเรียนวิทยาศาสตร์ในโรงเรียน โดยการกำกับดูแลของมหาวิทยาลัย (ระยะที่ 2)
</t>
  </si>
  <si>
    <t xml:space="preserve">สนับสนุนและเสริมสร้างศักยภาพกำลังคนด้านวิทยาศาสตร์ เทคโนโลยี และนวัตกรรม เพื่อตอบสนองต่อความต้องการของประเทศ </t>
  </si>
  <si>
    <t xml:space="preserve">พัฒนาผลิตภัณฑ์ OTOP ด้วยวิทยาศาสตร์ เทคโนโลยี และนวัตกรรม </t>
  </si>
  <si>
    <t xml:space="preserve">ส่งเสริมธุรกิจนวัตกรรมใหม่ </t>
  </si>
  <si>
    <t>ล้านบาท</t>
  </si>
  <si>
    <t>10 เรื่อง</t>
  </si>
  <si>
    <t>เสริมสร้างศักยภาพอุทยานวิทยาศาสตร์และเครือข่ายเพื่อรอง รับการใช้ประโยชน์จากภาคเอกชนในการพัฒนาเศรษฐกิจของพื้นที่</t>
  </si>
  <si>
    <t xml:space="preserve">1.การถ่ายทอดเทคโนโลยี </t>
  </si>
  <si>
    <t>2.โครงการส่งเสริมกิจการอุทยานวิทยาศาสตร์ (นิคมธุรกิจวิทยาศาตร์ภูมิภาค)</t>
  </si>
  <si>
    <t>สนย.</t>
  </si>
  <si>
    <t>สบค.</t>
  </si>
  <si>
    <t xml:space="preserve">โครงการสนับสนุนนักเรียนทุนรัฐบาลทางด้านวิทยาศาสตร์ และเทคโนโลยี ระยะที่ 3 , 3+ , 4
</t>
  </si>
  <si>
    <t>สำนัก/ศูนย์/กลุ่ม</t>
  </si>
  <si>
    <t>ส่งเสริมและผลักดันการใช้ประโยชน์จากความร่วมมือ/เครือข่ายระหว่างประเทศด้านวิทยาศาสตร์ เทคโนโลยี และนวัตกรรม</t>
  </si>
  <si>
    <t>การดำเนินงานตามตัวชี้วัดจำนวนเรื่องที่เกิดจากการสร้างความร่วมมือด้านวิทยาศาสตร์ เทคโนโลยี และนวัตกรรม ระหว่างประเทศ</t>
  </si>
  <si>
    <t>5. ส่งเสริมด้านการป้องกันการทุจริต ประพฤติมิชอบ และคุณธรรม จริยธรรม</t>
  </si>
  <si>
    <t>3. สร้างและพัฒนาศักยภาพด้านวิทยาศาสตร์ เทคโนโลยี และนวัตกรรม</t>
  </si>
  <si>
    <t>4. ประสาน/บริหารจัดการ ถ่ายทอดเทคโนโลยีและองค์ความรู้เพื่อเพิ่มศักยภาพกลุ่มเป้าหมาย</t>
  </si>
  <si>
    <t>1. ใช้ประโยชน์ วทน. ยกระดับคุณภาพผลิตภัณฑ์และคุณภาพชีวิตของผู้ประกอบการและชุมชน</t>
  </si>
  <si>
    <t xml:space="preserve">โครงการพัฒนาธุรกิจนวัตกรรมเกิดใหม่ที่มีการเติบโตสูง (Innovative Startup) </t>
  </si>
  <si>
    <t>การสนับสนุนการจัดหลักสูตรการศึกษาระดับมัธยมศึกษาตอนปลายในหลักสูตรเฉพาะ สำหรับผู้มีความสามารถพิเศษด้านวิทยาศาสตร์และเทคโนโลยี</t>
  </si>
  <si>
    <t>การสนับสนุนการจัดหลักสูตรการศึกษาระดับ ม.ปลายในหลักสูตรเฉพาะ สำหรับผู้มีความสามารถพิเศษด้านวิทยาศาสตร์และเทคโนโลยี (ระยะที่ 2)</t>
  </si>
  <si>
    <t>6. ผู้รับบริการมีความพึงพอใจในคุณภาพและช่องทางการเข้าถึงการบริการ</t>
  </si>
  <si>
    <t xml:space="preserve">7. การปฏิบัติงานมีประสิทธิภาพ </t>
  </si>
  <si>
    <t>การดำเนินงานตามตัวชี้วัดจำนวนข้อเสนอแนะ/นโยบาย/แผน/มาตรการ/กฎหมาย/ระเบียบ/ข้อบังคับด้าน วทน. ที่นำไปปฏิบัติได้จริง</t>
  </si>
  <si>
    <t>2. การส่งเสริมการนำวิทยาศาสตร์ เทคโนโลยี และนวัตกรรม เพื่อเพิ่มศักยภาพการผลิตและเศรษฐกิจชุมชน</t>
  </si>
  <si>
    <t>9. การพัฒนาคุณภาพการบริหารจัดการภายในองค์การ</t>
  </si>
  <si>
    <t>2. พัฒนากำลังคนเพื่อเพิ่มและใช้ประโยชน์บุคลากรด้านวิจัยและพัฒนา</t>
  </si>
  <si>
    <t xml:space="preserve">8. การบริหารจัดการทรัพยากรมีประสิทธิภาพ </t>
  </si>
  <si>
    <t>8.๑ (กรมบัญชีกลาง) ระดับความสำเร็จของการจัดทำต้นทุนต่อหน่วยผลผลิต</t>
  </si>
  <si>
    <t>8.5 (สตง.) ระดับความสำเร็จของการควบคุมภายใน</t>
  </si>
  <si>
    <t xml:space="preserve">9.4 ระดับความสำเร็จของการสร้างความผาสุกของบุคลากรใน สป.วท. </t>
  </si>
  <si>
    <t>6.๑ ร้อยละของระดับความพึงพอใจของผู้รับบริการ</t>
  </si>
  <si>
    <t xml:space="preserve">7.2 (สงป.) ระดับความสำเร็จของผลผลิตการถ่ายทอดเทคโนโลยี </t>
  </si>
  <si>
    <t>7.3 (สงป.) ระดับความสำเร็จของผลผลิตการให้บริการเผยแพร่ความรู้ด้าน วทน.</t>
  </si>
  <si>
    <t xml:space="preserve">7.5 (สงป.) ระดับความสำเร็จโครงการสนับสนุนนักเรียนทุนรัฐบาลทางด้าน ว. และ ท. ระยะที่ 3 </t>
  </si>
  <si>
    <t>7.6 (สงป.) ระดับความสำเร็จโครงการสนับสนุนนักเรียนทุนรัฐบาลทางด้าน ว. และ ท. ระยะที่ 3+</t>
  </si>
  <si>
    <t>7.7 (สงป.) ระดับความสำเร็จโครงการสนับสนุนนักเรียนทุนรัฐบาลทางด้าน ว. และ ท. ระยะที่ 4</t>
  </si>
  <si>
    <t>7.8 (สงป.) ระดับความสำเร็จโครงการสนับสนุนการจัดตั้งห้องเรียน วิทยาศาสตร์ในโรงเรียน โดยการกำกับดูแลของมหาวิทยาลัย ระยะที่ 2</t>
  </si>
  <si>
    <t>7.10 (สงป.) ระดับความสำเร็จของโครงการก่อสร้างอาคารอำนวยการอุทยานวิทยาศาสตร์ (นิคมธุรกิจวิทยาศาสตร์ภูมิภาค)</t>
  </si>
  <si>
    <t xml:space="preserve">7.4 (สงป.) ระดับความสำเร็จของผลผลิตความร่วมมือระหว่างประเทศด้านวิทยาศาสตร์ เทคโนโลยี และนวัตกรรม </t>
  </si>
  <si>
    <t>8.3 ระดับความสำเร็จของการดำเนินการตามมาตรการประหยัดพลังงานของส่วนราชการ</t>
  </si>
  <si>
    <t xml:space="preserve">   8.3.2  ระดับความสำเร็จของการดำเนินการตามมาตรการประหยัดพลังงานของส่วนราชการด้านน้ำมันเชื้อเพลิง</t>
  </si>
  <si>
    <t xml:space="preserve">8.4  ระดับความสำเร็จของการดำเนินการตามมาตรการประหยัดน้ำของส่วนราชการ </t>
  </si>
  <si>
    <t>8 โครงการ</t>
  </si>
  <si>
    <t>ร้อยละ 96</t>
  </si>
  <si>
    <t>ร้อยละ 88</t>
  </si>
  <si>
    <t>8.๒ (สงป.)  ระดับความสำเร็จของการเบิกจ่ายเงินงบประมาณ</t>
  </si>
  <si>
    <t xml:space="preserve">   8.2.1 (สงป.) ร้อยละความสำเร็จของการเบิกจ่ายเงินงบประมาณรายจ่ายภาพรวม</t>
  </si>
  <si>
    <t xml:space="preserve">   8.2.2 (สงป.) ร้อยละความสำเร็จของการเบิกจ่ายเงินงบประมาณรายจ่ายลงทุน</t>
  </si>
  <si>
    <t xml:space="preserve">   8.3.1 ระดับความสำเร็จของการดำเนินการตามมาตรการประหยัดพลังงานของส่วนราชการด้านไฟฟ้า </t>
  </si>
  <si>
    <t xml:space="preserve">3.2 (ผก.,ผปร.,สงป.) ร้อยละของนักเรียนในโครงการสนับสนุนการจัดตั้งห้องเรียนวิทยาศาสตร์ในโรงเรียน โดยการกำกับดูแลของมหาวิทยาลัย เข้าศึกษาต่อในคณะวิชาที่เกี่ยวข้องด้านวิทยาศาสตร์และเทคโนโลยี (ร้อยละ 85)  </t>
  </si>
  <si>
    <t>สร้างกลไกและความตระหนักรู้ในด้านการป้องกันการทุจริตประพฤติมิชอบ ให้เข้มแข็งมีประสิทธิภาพ และส่งเสริมคุณธรรม จริยธรรม โดยยึดหลักศาสนาและปรัชญาเศรษฐกิจพอเพียง</t>
  </si>
  <si>
    <t>กก.</t>
  </si>
  <si>
    <t>5 ผลงาน/กิจกรรม</t>
  </si>
  <si>
    <t>3.2 (ผก.,ผปร.,สงป.) ร้อยละของนักเรียนในโครงการสนับสนุนการจัดตั้งห้องเรียนวิทยาศาสตร์ในโรงเรียน โดยการกำกับดูแลของมหาวิทยาลัย เข้าศึกษาต่อในคณะวิชาที่เกี่ยวข้องด้านวิทยาศาสตร์และเทคโนโลยี</t>
  </si>
  <si>
    <t>1. การจัดส่งนักเรียนทุนไปศึกษาวิชา ณ ต่างประเทศ ระยะที่  3 , 3+ , 4</t>
  </si>
  <si>
    <t>การบริหารจัดการนักเรียนทุนให้สำเร็จการศึกษาและกลับมาทำงานด้านการวิจัยและพัฒนา</t>
  </si>
  <si>
    <t>การสนับสนุนการทำงานร่วมกันของนักเรียนทุนรัฐบาลฯ เพื่อให้เกิดผลงาน/โครงการ ที่มีผลต่อการพัฒนาประเทศ</t>
  </si>
  <si>
    <t>การดำเนินงาน 5 แผนงานหลัก ได้แก่
1. แผนงานพัฒนาบริการอุทยานวิทยาศาสตร์ Service Platform
2. แผนงานบ่มเพาะธุรกิจวิทยาศาสตร์ เทคโนโลยีและนวัตกรรม Science Technology and Innovation Business Incubation
3. แผนงานเพิ่มขีดความสามารถทางเทคโนโลยีและวิจัยของเอกชนในพื้นที่ Industrial Research and Technology Capacity development program : IRTC
4. แผนงานวิจัยร่วมกับภาคเอกชน Collaborative Research
5. แผนงานพัฒนาและบริหารจัดการโครงสร้างพื้นฐานอุทยานวิทยาศาสตร์</t>
  </si>
  <si>
    <t>กิจกรรมเดียวกับตัวชี้วัด 1.1</t>
  </si>
  <si>
    <t>การให้บริการเผยแพร่ความรู้ด้านวิทยาศาสตร์ เทคโนโลยี และนวัตกรรม</t>
  </si>
  <si>
    <t>1) การส่งเสริมกิจการอุทยานวิทยาศาสตร์
2) การดำเนินงานอุทยานวิทยาศาสตร์
3) การบริหารจัดการอาคารอุทยานวิทยาศาสตร์</t>
  </si>
  <si>
    <t>1. การส่งเสริมและพัฒนาหลักสูตรการเป็นผู้ประกอบการ 
2. การพัฒนาย่านธุรกิจนวัตกรรม (Startup district)
3. การพัฒนาศูนย์การพัฒนาแนวคิดสู่ธุรกิจนวัตกรรมรายใหม่ (Idea to Startup Development Center : I2S)
4. การสนับสนุนเพื่อเร่งการเติบโตของธุรกิจนวัตกรรมรายใหม่สำหรับอุตสาหกรรมเป้าหมายประเทศ
5. การพัฒนาศูนย์ส่งเสริมการวิจัยและพัฒนาของภาคเอกชนเพื่อสนับสนุนธุรกิจนวัตกรรมรายใหม่ (Company R&amp;D Center - CRDC)
5. การจัดงาน Startup Thailand 2019</t>
  </si>
  <si>
    <t xml:space="preserve">โครงการส่งเสริมกิจการอุทยานวิทยาศาสตร์ (นิคมธุรกิจวิทยาศาตร์ภูมิภาค) </t>
  </si>
  <si>
    <t>2. พัฒนากำลังคน เพื่อเพิ่มและใช้ประโยชน์บุคลากรด้านวิจัยและพัฒนา</t>
  </si>
  <si>
    <t xml:space="preserve">2.1 (ผปร.วท., ผปร., สงป.) จำนวนบุคลากรด้านการวิจัยและพัฒนา (3,140 คน)
</t>
  </si>
  <si>
    <t>3.1 (ผปร., สงป.) ร้อยละความสำเร็จของโครงการหรือแผนงาน ที่สามารถพัฒนาศักยภาพด้านวิทยาศาสตร์ เทคโนโลยีและนวัตกรรม ของกลุ่มเป้าหมาย (ร้อยละ 80)</t>
  </si>
  <si>
    <t>1) โครงการความร่วมมือเพื่อการเป็นประชาคมแห่งนวัตกรรมอาเซียน</t>
  </si>
  <si>
    <t>2) โครงการความร่วมือระหว่างประเทศว่าด้วยจริยธรรมด้านวิทยาศาสตร์และทคโนโลยี</t>
  </si>
  <si>
    <t>3) โครงการผลักดันความร่วมมือระหว่างประเทศไทยและสาธารณรัฐประชาชนจีน</t>
  </si>
  <si>
    <t xml:space="preserve">การดำเนินงานพันธมิตรอาเซียน 
เพื่อการพัฒนาวิทยาศาสตร์เทคโนโลยีและนวัตกรรม
</t>
  </si>
  <si>
    <t>การประชุมระหว่างประเทศว่าด้วยชีวจริยธรรมและจริยธรรมในความรู้ด้านวิทยาศาสตร์และเทคโนโลยี</t>
  </si>
  <si>
    <t>การดำเนินโครงการความร่วมมือและขยายไปสู่โครงการความร่วมมือในสาขาเทคโนโลยีเป้าหมายอื่นๆ</t>
  </si>
  <si>
    <t>4.1 (ผปร.,สงป.) มูลค่าผลกระทบต่อเศรษฐกิจและสังคมที่ชุมชนนำผลงานวิจัยและพัฒนาไปใช้ประโยชน์ (97 ล้านบาท)</t>
  </si>
  <si>
    <t>การประสานและผลักดันเพื่อให้มีการนำวิทยาศาสตร์ เทคโนโลยีและนวัตกรรม ไปสนับสนุนการพัฒนาจังหวัด/กลุ่มจังหวัด</t>
  </si>
  <si>
    <t xml:space="preserve">การสร้างความร่วมมือด้านวิทยาศาสตร์ เทคโนโลยีและนวัตกรรม กับนานาประเทศ
</t>
  </si>
  <si>
    <t xml:space="preserve">1. การส่งเสริมพัฒนาเทคโนโลยี เครื่องจักร เครื่องมือ และอุปกรณ์ เพื่อเพิ่มขีดความสามารถของภาคการผลิตและบริการ 
</t>
  </si>
  <si>
    <t>2. การส่งเสริมการนำวิทยาศาสตร์ เทคโนโลยีและนวัตกรรม เพื่อเพิ่มศักยภาพการผลิตและเศรษฐกิจชุมชน</t>
  </si>
  <si>
    <t>โครงการพัฒนาการประเมินคุณธรรมและความโปร่งใส</t>
  </si>
  <si>
    <t>การพัฒนาการประเมินคุณธรรมและความโปร่งใสในการดำเนินงานของกระทรวงวิทยาศาสตร์และเทคโนโลยี</t>
  </si>
  <si>
    <t>โครงการพัฒนาผู้ประกอบการและยก ระดับสินค้าหนึ่งตำบลหนึ่งผลิตภัณฑ์ (OTOP)</t>
  </si>
  <si>
    <t>4.4 (ผปร.วท.) จำนวนชุมชน/ท้องถิ่นที่วิทยาศาสตร์ เทคโนโลยีและนวัตกรรมเข้าไปช่วยพัฒนา
(10 ชุมชน/ท้องถิ่น)</t>
  </si>
  <si>
    <t>4.3 (ผก., ผปร., สงป.) จำนวนแผนงาน/โครงการด้านวิทยาศาสตร์ เทคโนโลยีและนวัตกรรม ที่บรรจุในแผนพัฒนาจังหวัด/กลุ่มจังหวัด 
(8 โครงการ)</t>
  </si>
  <si>
    <t>4.5 (ผก., ผปร., สงป.) ร้อยละของนโยบาย/แผน/มาตรการ/กฎหมาย/ระเบียบ/ข้อบังคับนำไปใช้ประโยชน์และปฏิบัติได้จริง (ร้อยละ 80)</t>
  </si>
  <si>
    <t>4.6 (ผก.,ผปร.วท.,ผปร., สงป.) จำนวนเรื่องที่เกิดจากการสร้างความร่วมมือด้านวิทยาศาสตร์ เทคโนโลยี และนวัตกรรม ระหว่างประเทศ (10 เรื่อง)</t>
  </si>
  <si>
    <t>ส่งเสริมและสนับสนุนผู้ประกอบการ/ชุมชนใช้ วิทยาศาสตร์ เทคโนโลยี และนวัตกรรม เพิ่มมูลค่าการผลิต การบริการ และสร้างเสริมคุณภาพชีวิต</t>
  </si>
  <si>
    <t>ส่งเสริมให้กลุ่มเป้าหมายมีส่วนร่วมในกิจกรรมด้าน วิทยาศาสตร์ เทคโนโลยี และนวัตกรรม ครอบคลุมทุกภูมิภาค เพื่อให้เกิดทัศนคติและความตระหนักด้านวิทยาศาสตร์ เทคโนโลยี และนวัตกรรม</t>
  </si>
  <si>
    <t>การเผยแพร่ความรู้ด้านวิทยาศาสตร์ เทคโนโลยี และนวัตกรรม</t>
  </si>
  <si>
    <t>เสริมสร้างความรู้ด้านวิทยาศาสตร์ เทคโนโลยีและนวัตกรรม เพื่อการเรียนรู้ของกลุ่มเป้าหมาย</t>
  </si>
  <si>
    <t>4.7 (ผปร.,สงป.) จำนวนสถานประกอบการ/ชุมชนที่ใช้ผลงานวิจัยและพัฒนาไปเพิ่มมูลค่า ลดรายจ่าย เพิ่มรายได้ (85 ราย (สส 49 สอว 36))</t>
  </si>
  <si>
    <t xml:space="preserve">3.1 (ผปร., สงป.) ร้อยละความสำเร็จของโครงการหรือแผนงาน ที่สามารถพัฒนาศักยภาพด้านวิทยาศาสตร์ เทคโนโลยีและนวัตกรรม ของกลุ่มเป้าหมาย </t>
  </si>
  <si>
    <t xml:space="preserve">4.3 (ผก., ผปร., สงป.) จำนวนแผนงาน/โครงการด้านวิทยาศาสตร์ เทคโนโลยีและนวัตกรรม ที่บรรจุในแผนพัฒนาจังหวัด/กลุ่มจังหวัด </t>
  </si>
  <si>
    <t>4.4 (ผปร.วท.) จำนวนชุมชน/ท้องถิ่นที่วิทยาศาสตร์ เทคโนโลยีและนวัตกรรมเข้าไปช่วยพัฒนา</t>
  </si>
  <si>
    <t xml:space="preserve">4.5 (ผก., ผปร., สงป.) ร้อยละของนโยบาย/แผน/มาตรการ/กฎหมาย/ระเบียบ/ข้อบังคับนำไปใช้ประโยชน์และปฏิบัติได้จริง </t>
  </si>
  <si>
    <t>4.6 (ผก.,ผปร.วท.,ผปร., สงป.) จำนวนเรื่องที่เกิดจากการสร้างความร่วมมือด้านวิทยาศาสตร์ เทคโนโลยี และนวัตกรรม ระหว่างประเทศ</t>
  </si>
  <si>
    <t xml:space="preserve">4.7 (ผปร.,สงป.) จำนวนสถานประกอบการ/ชุมชนที่ใช้ผลงานวิจัยและพัฒนาไปเพิ่มมูลค่า ลดรายจ่าย เพิ่มรายได้ </t>
  </si>
  <si>
    <t xml:space="preserve">4.8 (ผปร.วท.) จำนวนผู้เข้ารับการถ่ายทอดเทคโนโลยีและองค์ความรู้ด้านวิทยาศาสตร์ เทคโนโลยีและนวัตกรรม </t>
  </si>
  <si>
    <t>5.1 (ผปร.วท.) ผลคะแนนเฉลี่ยระดับคุณธรรมและความโปร่งใส (ITA) ในการดำเนินงานของกระทรวงวิทยาศาสตร์และเทคโนโลยี (83 คะแนน)</t>
  </si>
  <si>
    <t xml:space="preserve">4.2 (ผปร., สงป.) จำนวนผู้เข้ารับการถ่ายทอดเทคโนโลยีและองค์ความรู้เพื่อเพิ่มศักยภาพกลุ่มเป้าหมาย (12,630 คน) </t>
  </si>
  <si>
    <t xml:space="preserve">กิจกรรมตามตัวชี้วัด 1.1 </t>
  </si>
  <si>
    <t>2) การส่งเสริมการนำวิทยาศาสตร์ เทคโนโลยี และนวัตกรรม เพื่อเพิ่มศักยภาพการผลิตและเศรษฐกิจชุมชน</t>
  </si>
  <si>
    <t>9.5 ระดับความสำเร็จของการดำเนินงานตามเกณฑ์คุณภาพการบริหารจัดการภาครัฐ 4.0</t>
  </si>
  <si>
    <t>4.1 (ผปร.,สงป.) มูลค่าผลกระทบต่อเศรษฐกิจและสังคมที่ชุมชนนำผลงานวิจัยและพัฒนาไปใช้ประโยชน์</t>
  </si>
  <si>
    <t xml:space="preserve">4.2 (ผปร., สงป.) จำนวนผู้เข้ารับการถ่ายทอดเทคโนโลยีและองค์ความรู้เพื่อเพิ่มศักยภาพกลุ่มเป้าหมาย
</t>
  </si>
  <si>
    <t xml:space="preserve">5.1  (ผปร.วท.) ผลคะแนนเฉลี่ยระดับคุณธรรมและความโปร่งใส (ITA) ในการดำเนินงานของกระทรวงวิทยาศาสตร์และเทคโนโลยี </t>
  </si>
  <si>
    <t>7.1 (สงป.) ระดับความสำเร็จของผลผลิตข้อเสนอแนะด้านนโยบายและแผน</t>
  </si>
  <si>
    <t>7.9 (สงป.) ระดับความสำเร็จของโครงการส่งเสริมกิจการอุทยานวิทยาศาสตร์ (นิคมธุรกิจวิทยาศาสตร์ภูมิภาค)</t>
  </si>
  <si>
    <t xml:space="preserve">7.11 (สงป.) ระดับความสำเร็จของโครงการศูนย์ประสานงานกระทรวงวิทยาศาสตร์และเทคโนโลยีประจำภูมิภาค </t>
  </si>
  <si>
    <t>7.12 (สงป.) ระดับความสำเร็จของโครงการความร่วมมือเพื่อการเป็นประชาคมแห่งนวัตกรรมอาเซียน</t>
  </si>
  <si>
    <t>7.13 (สงป.) ระดับความสำเร็จของโครงการความร่วมมือระหว่างประเทศว่าด้วยจริยธรรมด้านวิทยาศาสตร์และเทคโนโลยี</t>
  </si>
  <si>
    <t>7.14 (สงป.) ระดับความสำเร็จของโครงการผลักดันความร่วมมือระหว่างประเทศไทยและสาธารณรัฐประชาชนจีน</t>
  </si>
  <si>
    <t xml:space="preserve">7.15 (สงป.) ระดับความสำเร็จของโครงการส่งเสริมการดำเนินงานโครงการพระราชดำริ </t>
  </si>
  <si>
    <t>7.16 (สงป.) ระดับความสำเร็จของโครงการพัฒนาผู้ประกอบการและยกระดับสินค้าหนึ่งตำบลหนึ่งผลิตภัณฑ์ (OTOP)</t>
  </si>
  <si>
    <t>7.17 (สงป.) ระดับความสำเร็จของโครงการพัฒนาธุรกิจนวัตกรรมเกิดใหม่ที่มีการเติบโตสูง (Innovative Startup)</t>
  </si>
  <si>
    <t>7.18 (สงป.) ระดับความสำเร็จของโครงการพัฒนาและสนับสนุนการใช้เทคโนโลยีชีวภาพและนวัตกรรมการผลิตภาคเกษตร</t>
  </si>
  <si>
    <t>7.19 (สงป.) ระดับความสำเร็จของโครงการพัฒนาเกษตรรุ่นใหม่</t>
  </si>
  <si>
    <t>7.20  (สงป.) ระดับความสำเร็จของโครงการพัฒนาเมืองศูนย์กลางจังหวัดเป็นเมืองน่าอยู่</t>
  </si>
  <si>
    <t>7.21 (สงป.) ระดับความสำเร็จของระดับความสำเร็จของโครงการส่งเสริมเกษตรปลอดภัยภาคเหนือ</t>
  </si>
  <si>
    <t xml:space="preserve"> 39 ราย</t>
  </si>
  <si>
    <t>3 ราย</t>
  </si>
  <si>
    <t>35 ราย</t>
  </si>
  <si>
    <t>25 ล้านบาท</t>
  </si>
  <si>
    <t>200 ล้านบาท</t>
  </si>
  <si>
    <t>200 ราย</t>
  </si>
  <si>
    <t>110 ราย</t>
  </si>
  <si>
    <t>10 โครงการ</t>
  </si>
  <si>
    <t>3,140คน</t>
  </si>
  <si>
    <t>97 ล้านบาท</t>
  </si>
  <si>
    <t>12,630 คน</t>
  </si>
  <si>
    <t>10 ชุมชน/ท้องถิ่น</t>
  </si>
  <si>
    <t>85 ราย</t>
  </si>
  <si>
    <t>522,600 คน</t>
  </si>
  <si>
    <t>อทป.วท.(บซ.)</t>
  </si>
  <si>
    <t>อทป.วท(วต.)</t>
  </si>
  <si>
    <t>อทป.วท.(ปก.)</t>
  </si>
  <si>
    <t>9.๑ (ผปร.,สงป.) จำนวนผลงาน/กิจกรรมด้านเทคโนโลยีสารสนเทศและการสื่อสาร ที่มีการบูรณาการการดำเนินการหรือสนับสนุนให้กับหน่วยงานใน วท.</t>
  </si>
  <si>
    <t xml:space="preserve">2. โครงการส่งเสริมกิจการอุทยานวิทยาศาสตร์ (นิคมธุรกิจวิทยาศาตร์ภูมิภาค) </t>
  </si>
  <si>
    <t>1.2 (ผปร.,สงป.) จำนวนผู้ประกอบการที่ใช้ประโยชน์
จากอุทยานวิทยาศาสตร์มี
ขีดความสามารถทางเทคโนโลยีและการทำวิจัยเพิ่มขึ้น (39 ราย)</t>
  </si>
  <si>
    <t>1.3 (ผปร.วท.) จำนวนผู้ประกอบการที่มาใช้ประโยชน์ในเขตนวัตกรรม 
(3 ราย)</t>
  </si>
  <si>
    <t>1.4 (ผปร.วท.) จำนวนกิจการที่เกิดขึ้นในเขตพื้นที่นวัตกรรม (35 กิจการ)</t>
  </si>
  <si>
    <t>1.5 (ผปร.วท.) มูลค่าการลงทุนวิจัยของบริษัทที่มาใช้ประโยชน์ในเขตนวัตกรรม (25 ล้านบาท)</t>
  </si>
  <si>
    <t>1.6 (ผปร., สงป.) มูลค่าทางเศรษฐกิจที่เกิดจากการสนับสนุนธุรกิจนวัตกรรมใหม่ (200 ล้านบาท)</t>
  </si>
  <si>
    <t>1.7 (ผปร.วท.) จำนวนผู้ประกอบการใหม่และผู้ประกอบการวิสาหกิจขนาดกลางและขนาดย่อมที่ได้รับการพัฒนาและยกระดับความสามารถในการแข่งขัน (200 ราย)</t>
  </si>
  <si>
    <t>1.8 (ผปร.,สงป.) จำนวนผู้ประกอบการ/ชุมชนที่ได้รับการพัฒนาศักยภาพการผลิตผลิตภัณฑ์ให้ตรงตามความต้องการของตลาด (110 ราย)</t>
  </si>
  <si>
    <t>1.9 (ผปร.วท.) จำนวนผู้ประกอบการวิสาหกิจชุมชน ที่ได้รับการพัฒนาและยกระดับคุณภาพผลิตภัณฑ์ (110 ราย)</t>
  </si>
  <si>
    <t xml:space="preserve">1.3 (ผปร.วท.) จำนวนผู้ประกอบการที่มาใช้ประโยชน์ในเขตนวัตกรรม </t>
  </si>
  <si>
    <t xml:space="preserve">1.4 (ผปร.วท.) จำนวนกิจการที่เกิดขึ้นในเขตพื้นที่นวัตกรรม </t>
  </si>
  <si>
    <t xml:space="preserve">1.5 (ผปร.วท.) มูลค่าการลงทุนวิจัยของบริษัทที่มาใช้ประโยชน์ในเขตนวัตกรรม </t>
  </si>
  <si>
    <t xml:space="preserve">1.6 (ผปร., สงป.) มูลค่าทางเศรษฐกิจที่เกิดจากการสนับสนุนธุรกิจนวัตกรรมใหม่ </t>
  </si>
  <si>
    <t xml:space="preserve">1.8 (ผปร.,สงป.) จำนวนผู้ประกอบการ/ชุมชนที่ได้รับการพัฒนาศักยภาพการผลิตผลิตภัณฑ์ให้ตรงตามความต้องการของตลาด </t>
  </si>
  <si>
    <t xml:space="preserve">1.1 (ผปร.วท.,ผปร.,สงป.) มูลค่าผลกระทบต่อเศรษฐกิจที่เกิดจากการนำผลงานวิจัยและพัฒนาไปใช้ประโยชน์ </t>
  </si>
  <si>
    <t>1.3) การพัฒนาเครื่องจักร เครื่องมือและอุปกรณ์เพื่อการผลิตระดับชุมชน</t>
  </si>
  <si>
    <t xml:space="preserve">1.1) การสร้างเครื่องจักรต้นแบบด้วยกระบวนการวิศวกรรมเพื่อการสร้างคุณค่า 1.2) การพัฒนาสินค้าเทคโนโลยีเพื่อทดแทนการนำเข้และผลักดันสู่ตลาด AEC </t>
  </si>
  <si>
    <t xml:space="preserve"> 1.3) การพัฒนาเครื่องจักร เครื่องมือและอุปกรณ์เพื่อการผลิตระดับชุมชน</t>
  </si>
  <si>
    <t xml:space="preserve">1.1) การสร้างเครื่องจักรต้นแบบด้วยกระบวนการวิศวกรรมเพื่อการสร้างคุณค่า 1.2) การพัฒนาสินค้าเทคโนโลยีเพื่อทดแทนการนำเข้าและผลักดันสู่ตลาด AEC </t>
  </si>
  <si>
    <t xml:space="preserve">ความร่วมมือระหว่างประเทศ ด้านวิทยาศาสตร์ เทคโนโลยีและนวัตกรรม </t>
  </si>
  <si>
    <t xml:space="preserve">1.4) การส่งเสริมสิ่งประดิษฐ์คิดค้นทางด้านวิทยาศาสตร์ เทคโนโลยี และนวัตกรรมชุมชนสู่เชิงพาณิชย์ </t>
  </si>
  <si>
    <t xml:space="preserve">1.1) การสร้างความรู้ความเข้าใจในการพัฒนา OTOP ด้วย วทน. (กิจกรรม OTOP สัญจร) </t>
  </si>
  <si>
    <t xml:space="preserve">1.2) การพัฒนาผู้ประกอบการและยกระดับผลิตภัณฑ์ OTOP ด้วย วทน.               
</t>
  </si>
  <si>
    <t>1.3) การสนับสนุนการเติบโตของผู้ประกอบการ</t>
  </si>
  <si>
    <t>1.4) การขยายผลการพัฒนาและยกระดับผลิตภัณฑ์</t>
  </si>
  <si>
    <t>1.5) การประเมินผลลัพธ์ทางเศรษฐกิจ</t>
  </si>
  <si>
    <t>1.4) การส่งเสริมสิ่งประดิษฐ์คิดค้นทางด้านวิทยาศาสตร์ เทคโนโลยี และนวัตกรรมชุมชนสู่เชิงพาณิชย์</t>
  </si>
  <si>
    <t xml:space="preserve">1.1) การจัดทำแผนงาน/โครงการ ด้านวิทยาศาสตร์ เทคโนโลยีและนวัตกรรม เพื่อพัฒนาพื้นที่จังหวัด/กลุ่มจังหวัด/ท้องถิ่น/ภูมิภาค </t>
  </si>
  <si>
    <t xml:space="preserve">1.2) การส่งเสริมให้ชุมชนในท้องถิ่น/จังหวัด/กลุ่มจังหวัด นำวิทยาศาสตร์ เทคโนโลยีและนวัตกรรม ไปพัฒนาพื้นที่             
</t>
  </si>
  <si>
    <t xml:space="preserve">4.8 (ผปร.วท.) จำนวนผู้เข้ารับการถ่ายทอดความรู้และเรียนรู้ด้านวิทยาศาสตร์ เทคโนโลยีและนวัตกรรม (522,600 คน) </t>
  </si>
  <si>
    <t>1.1) การจัดงานสัปดาห์วิทยาศาสตร์แห่งชาติ ส่วนภูมิภาค</t>
  </si>
  <si>
    <t>1.2) การจัดงานเทิดพระเกียรติพระบิดาแห่งเทคโนโลยีของไทย และงานวันเทคโนโลยีของไทย</t>
  </si>
  <si>
    <t>1.3) การดำเนินงานของสภาสมาคมวิชาการและวิชาชีพด้านวิทยาศาสตร์และเทคโนโลยี และสมาคมวิทยาศาสตร์แห่งประเทศไทยฯ</t>
  </si>
  <si>
    <t xml:space="preserve">1.2 (ผปร.,สงป.) จำนวนผู้ประกอบการที่ใช้ประโยชน์จากอุทยานวิทยาศาสตร์มีขีดความสามารถทางเทคโนโลยีและการทำวิจัยเพิ่มขึ้น 
</t>
  </si>
  <si>
    <t xml:space="preserve">1.7 (ผปร.วท.) จำนวนผู้ประกอบการใหม่และผู้ประกอบการวิสาหกิจขนาดกลางและขนาดย่อมที่ได้รับการพัฒนาและยกระดับความสามารถในการแข่งขัน 
</t>
  </si>
  <si>
    <t xml:space="preserve">1.9 (ผปร.วท.) จำนวนผู้ประกอบการวิสาหกิจชุมชน ที่ได้รับการพัฒนาและยกระดับคุณภาพผลิตภัณฑ์
</t>
  </si>
  <si>
    <t>5.2 (ผปร.) ร้อยละของบุคลากรที่ไม่ยอมรับการทุจริต</t>
  </si>
  <si>
    <t xml:space="preserve"> 83 คะแนน</t>
  </si>
  <si>
    <t>โครงการสร้างสังคมที่ไม่ทนต่อการทุจริต</t>
  </si>
  <si>
    <t>การสร้างสังคมที่ไม่ทนต่อการทุจริต</t>
  </si>
  <si>
    <t>*ค่าเป้าหมายตามเอกสารงบประมาณ 462.5</t>
  </si>
  <si>
    <t>2.1) การบริการให้คำปรึกษา</t>
  </si>
  <si>
    <t>2.2) การเพิ่มขีดความสามารถของผู้ประกอบการชุมชน</t>
  </si>
  <si>
    <t>2.3) บ่มเพาะชุมชน/หมู่บ้านให้มีศักยภาพด้านวิทยาศาสตร์ เทคโนโลยีและนวัตกรรมตลอดห่วงโซ่คุณค่า</t>
  </si>
  <si>
    <t>2.4) การพัฒนาศักยภาพคนในพื้นที่เพื่อใช้ประโยชน์จากวิทยาศาสตร์ เทคโนโลยีและนวัตกรรม</t>
  </si>
  <si>
    <t>การแสดงความรับผิดชอบในการถ่ายทอดตัวชี้วัดจาก สป.วท. ลงสู่ระดับสำนัก/ศูนย์/กลุ่ม (OS Matrix) ประจำปีงบประมาณ พ.ศ. 2562</t>
  </si>
  <si>
    <t xml:space="preserve">2.2 (ผก., ผปร., สงป.) จำนวนผลงาน/โครงการที่มีการทำงานร่วมกันของนักเรียนทุนรัฐบาล วท. (10 โครงการ)
</t>
  </si>
  <si>
    <t xml:space="preserve">2. การจัดส่งนักเรียนทุนไปศึกษาวิชาภายใน ประเทศ ระยะที่  3+ , 4 </t>
  </si>
  <si>
    <t>2.2 (ผก., ผปร., สงป.) จำนวนผลงาน/โครงการที่มีการทำงานร่วมกันของนักเรียนทุนรัฐบาล วท. (10 โครงการ)</t>
  </si>
  <si>
    <t>9.2 (กพร.) ระดับความสำเร็จของการดำเนินงานตามข้อเสนอการพัฒนานวัตกรรม (Innovation Base) (ระดับ 5)</t>
  </si>
  <si>
    <t xml:space="preserve">9.3 (กพร.) ระดับความสำเร็จของการดำเนินงานตามแผนปฏิรูปขององค์การ สป.วท. (Potential Base) </t>
  </si>
  <si>
    <r>
      <t xml:space="preserve">การดำเนินงานเพื่อสนับสนุนผู้ประกอบการใหม่ ประกอบด้วยกิจกรรม
1. การส่งเสริมและพัฒนาหลักสูตรการเป็นผู้ประกอบการ 
2. การพัฒนาศูนย์การพัฒนาแนวคิดสู่ธุรกิจนวัตกรรมรายใหม่ (Idea to Startup Development Center : I2S)
</t>
    </r>
    <r>
      <rPr>
        <sz val="12"/>
        <color rgb="FFFF0000"/>
        <rFont val="TH SarabunIT๙"/>
        <family val="2"/>
      </rPr>
      <t>3. การสนับสนุนเพื่อเร่งการเติบโตของธุรกิจนวัตกรรมรายใหม่สำหรับอุตสาหกรรมเป้าหมายประเทศ</t>
    </r>
    <r>
      <rPr>
        <sz val="12"/>
        <rFont val="TH SarabunIT๙"/>
        <family val="2"/>
      </rPr>
      <t xml:space="preserve">
</t>
    </r>
  </si>
  <si>
    <r>
      <t>การส่งเสริมและสนับสนุนการ พัฒนาผู้ประกอบการ</t>
    </r>
    <r>
      <rPr>
        <sz val="12"/>
        <color rgb="FFFF0000"/>
        <rFont val="TH SarabunIT๙"/>
        <family val="2"/>
      </rPr>
      <t>และ</t>
    </r>
    <r>
      <rPr>
        <sz val="12"/>
        <rFont val="TH SarabunIT๙"/>
        <family val="2"/>
      </rPr>
      <t>ยก ระดับผลิตภัณฑ์ OTOP ด้วย วทน.</t>
    </r>
  </si>
  <si>
    <r>
      <rPr>
        <b/>
        <u/>
        <sz val="12"/>
        <rFont val="TH SarabunIT๙"/>
        <family val="2"/>
      </rPr>
      <t>ประเด็นยุทธศาสตร์ที่ 2</t>
    </r>
    <r>
      <rPr>
        <b/>
        <sz val="12"/>
        <rFont val="TH SarabunIT๙"/>
        <family val="2"/>
      </rPr>
      <t xml:space="preserve"> : 
การส่งเสริมและสนับสนุนการพัฒนาบุคลากรด้านวิทยาศาสตร์ เทคโนโลยี และนวัตกรรม ที่สอดคล้องกับการพัฒนาเศรษฐกิจและสังคม </t>
    </r>
  </si>
  <si>
    <r>
      <t>ประเด็นยุทธศาสตร์ที่ 3</t>
    </r>
    <r>
      <rPr>
        <b/>
        <sz val="12"/>
        <rFont val="TH SarabunIT๙"/>
        <family val="2"/>
      </rPr>
      <t xml:space="preserve"> : การสร้างและพัฒนาศักยภาพด้านวิทยาศาสตร์ เทคโนโลยี และนวัตกรรม</t>
    </r>
  </si>
  <si>
    <r>
      <t>ประเด็นยุทธศาสตร์ที่ 4</t>
    </r>
    <r>
      <rPr>
        <b/>
        <sz val="12"/>
        <rFont val="TH SarabunIT๙"/>
        <family val="2"/>
      </rPr>
      <t xml:space="preserve"> : การบริหารจัดการด้านวิทยาศาสตร์ เทคโนโลยี และนวัตกรรม เพื่อเพิ่มขีดความสามารถในการแข่งขัน</t>
    </r>
  </si>
  <si>
    <t>1.10 มูลค่าทางเศรษฐกิจที่เพิ่มขึ้นจากการดำเนินโครงการขับเคลื่อนโครงการหนึ่งตำบล หนึ่งผลิตภัณฑ์ ประจำปีงบประมาณ พ.ศ. 2562 (70 ล้านบาท)</t>
  </si>
  <si>
    <t>โครงการขับเคลื่อนโครงการหนึ่งตำบล หนึ่งผลิตภัณฑ์ ประจำปีงบประมาณ พ.ศ. 2562</t>
  </si>
  <si>
    <t>1. การพัฒนาและยกระดับผลิตภัณฑ์ชุมชน / OTOP ด้วยนวัตกรรม 
2. การขยายผลการยกระดับผลิตภัณฑ์ด้วยนวัตกรรม</t>
  </si>
  <si>
    <t xml:space="preserve">1. การสร้างความรู้ ความเข้าใจ ในการยกระดับผลิตภัณฑ์ชุมชน / OTOP ด้วยนวัตกรรมและรับสมัครผู้ประกอบการเข้าร่วมโครงการ
2. การพัฒนาผู้ประกอบการและการยกระดับผลิตภัณฑ์ด้วยนวัตกรรม
3. การจัดแสดงผลงานทั้งในและต่างประเทศการ 
</t>
  </si>
  <si>
    <t>1) สนับสนุนการขับเคลื่อนการปฏิรูปการอุดมศึกษา วิทยาศาสตร์ วิจัยและนวัตกรรม อย่างต่อเนื่อง</t>
  </si>
  <si>
    <t>วิสัยทัศน์ "เป็นหน่วยงานบูรณาการงานด้านการอุดมศึกษา วิทยาศาสตร์ วิจัยและนวัตกรรม (อววน.) เพื่อยกระดับคุณภาพชีวิต และสร้างขีดความสามารถในการแข่งขันของประเทศ"</t>
  </si>
  <si>
    <t xml:space="preserve">2) กำกับและเร่งรัดการปฏิบัติราชการของส่วนราชการในกระทรวงให้เป็นไปตามยุทธศาสตร์ชาติ แผนแม่บท แผนด้านการอุดมศึกษา แผนด้านวิทยาศาสตร์ วิจัยและนวัตกรรมของประเทศ และ แผนอื่นๆ
</t>
  </si>
  <si>
    <t xml:space="preserve">3) ส่งเสริมการศึกษาระดับอุดมศึกษา และจัดทำข้อเสนอนโยบายและแผนด้านการอุดมศึกษา เพื่อผลิต พัฒนากำลังคนของประเทศ และจัดการศึกษาตลอดชีวิต
</t>
  </si>
  <si>
    <t>4) จัดทำมาตรฐานการอุดมศึกษา และการประกันคุณภาพการศึกษาระดับอุดมศึกษา</t>
  </si>
  <si>
    <t xml:space="preserve">5) จัดทำฐานข้อมูลการอุดมศึกษา รวมทั้งวิเคราะห์และสังเคราะห์ ข้อมูลดังกล่าว เพื่อให้สามารถนำมาใช้เป็นข้อมูลในการพัฒนาการอุดมศึกษา
</t>
  </si>
  <si>
    <t>6) สนับสนุนการกำกับ ตรวจสอบ ติดตามและประเมินผลตามนโยบายและมาตรฐานการอุดมศึกษา</t>
  </si>
  <si>
    <r>
      <t>ประเด็นยุทธศาสตร์ที่ 1</t>
    </r>
    <r>
      <rPr>
        <b/>
        <sz val="12"/>
        <rFont val="TH SarabunIT๙"/>
        <family val="2"/>
      </rPr>
      <t xml:space="preserve"> : 
การส่งเสริม พัฒนาและต่อยอดองค์ความรู้วิทยาศาสตร์ เทคโนโลยี วิจัย และนวัตกรรม เพื่อนำไปใช้ประโยชน์ในการพัฒนาประเทศ</t>
    </r>
  </si>
  <si>
    <r>
      <t>ผลสัมฤทธิ์ที่ ๑</t>
    </r>
    <r>
      <rPr>
        <b/>
        <sz val="12"/>
        <rFont val="TH SarabunIT๙"/>
        <family val="2"/>
      </rPr>
      <t xml:space="preserve"> :</t>
    </r>
    <r>
      <rPr>
        <b/>
        <u/>
        <sz val="12"/>
        <rFont val="TH SarabunIT๙"/>
        <family val="2"/>
      </rPr>
      <t xml:space="preserve">
</t>
    </r>
    <r>
      <rPr>
        <b/>
        <sz val="12"/>
        <rFont val="TH SarabunIT๙"/>
        <family val="2"/>
      </rPr>
      <t>กลุ่มเป้าหมายได้รับการถ่ายทอดองค์ความรู้ สิ่งประดิษฐ์ เทคโนโลยี และนวัตกรรมในการยกระดับคุณภาพผลิตภัณฑ์และคุณภาพชีวิต สามารถสร้างรายได้และมูลค่าเพิ่มให้แก่ประเทศ</t>
    </r>
  </si>
  <si>
    <t>1. ชุมชนและผู้ประกอบการได้รับการยกระดับคุณภาพผลิตภัณฑ์และคุณภาพชีวิต
ด้วยวิทยาศาสตร์  เทคโนโลยี 
วิจัยและนวัตกรรม</t>
  </si>
  <si>
    <t xml:space="preserve"> แผนที่ยุทธศาสตร์ สป.อว. และการถ่ายทอดสู่การปฎิบัติตามมิติการปฏิบัติราชการและโครงสร้างผลผลิตและกิจกรรม ประจำปีงบประมาณ พ.ศ. 256๓</t>
  </si>
  <si>
    <r>
      <t xml:space="preserve">1.1 </t>
    </r>
    <r>
      <rPr>
        <sz val="12"/>
        <color rgb="FFFF0000"/>
        <rFont val="TH SarabunIT๙"/>
        <family val="2"/>
      </rPr>
      <t xml:space="preserve">(ผปร.อว., ผปร., สงป.) </t>
    </r>
    <r>
      <rPr>
        <sz val="12"/>
        <rFont val="TH SarabunIT๙"/>
        <family val="2"/>
      </rPr>
      <t xml:space="preserve">จำนวนผู้ประกอบการ/ชุมชนที่ได้รับการพัฒนาศักยภาพการผลิต ผลิตภัณฑ์ให้ตรงตามความต้องการของตลาด  (462.50 ล้านบาท  (สส 97 ลบ. สอว 365.5 ลบ.) </t>
    </r>
  </si>
  <si>
    <t xml:space="preserve">พัฒนาผลิตภัณฑ์ OTOP ด้วย อววน. </t>
  </si>
  <si>
    <t xml:space="preserve">1. โครงการพัฒนาสินค้าผลิตภัณฑ์ชุมชน </t>
  </si>
  <si>
    <t xml:space="preserve">1) การพัฒนาผู้ประกอบการและยกระดับสินค้าหนึ่งตำบลหนึ่งผลิตภัณฑ์ (OTOP)
</t>
  </si>
  <si>
    <r>
      <rPr>
        <b/>
        <sz val="12"/>
        <color rgb="FFFF0000"/>
        <rFont val="TH SarabunPSK"/>
        <family val="2"/>
      </rPr>
      <t>302.5*</t>
    </r>
    <r>
      <rPr>
        <b/>
        <sz val="12"/>
        <rFont val="TH SarabunPSK"/>
        <family val="2"/>
      </rPr>
      <t xml:space="preserve">
</t>
    </r>
  </si>
  <si>
    <r>
      <t xml:space="preserve">หมายเหตุ : </t>
    </r>
    <r>
      <rPr>
        <sz val="12"/>
        <rFont val="TH SarabunPSK"/>
        <family val="2"/>
      </rPr>
      <t xml:space="preserve">O (owner)      หมายถึง  ผู้รับผิดชอบตัวชี้วัดโดยตรง  </t>
    </r>
  </si>
  <si>
    <t>หน่วยงานรับผิดชอบ</t>
  </si>
  <si>
    <t>โครงการพัฒนานวัตกรรมเพื่อการพัฒนาภาค</t>
  </si>
  <si>
    <t>โครงการสร้างและพัฒนาวิสาหกิจในระยะเริ่มต้น</t>
  </si>
  <si>
    <t>โครงการศูนย์พัฒนาผู้ประกอบการนวัตกรรมและถ่ายทอดเทคโนโลยี อุทยานวิทยาศาสตร์มหาวิทยาลัยพะเยา</t>
  </si>
  <si>
    <t xml:space="preserve">เพิ่มประสิทธิภาพการบริหารจัดการทรัพยากรของ สป.อว. </t>
  </si>
  <si>
    <t>25 ราย</t>
  </si>
  <si>
    <t>การดำเนินงานตามเกณฑ์คุณภาพการบริหารจัดการภาครัฐสู่การเป็นระบบราชการ 4.0 (PMQA 4.0)</t>
  </si>
  <si>
    <t>ระดับ 3</t>
  </si>
  <si>
    <t>การได้รับรางวัลระดับชาติ</t>
  </si>
  <si>
    <t xml:space="preserve">การจัดทำรายงานการเบิกจ่ายงบประมาณประจำปี </t>
  </si>
  <si>
    <r>
      <t xml:space="preserve">หมายเหตุ : </t>
    </r>
    <r>
      <rPr>
        <sz val="14"/>
        <rFont val="TH SarabunPSK"/>
        <family val="2"/>
      </rPr>
      <t xml:space="preserve">O (owner)      หมายถึง  ผู้รับผิดชอบตัวชี้วัดโดยตรง  </t>
    </r>
  </si>
  <si>
    <t>ประเด็นยุทธศาสตร์ที่ 2 : การส่งเสริมระบบนิเวศวิจัย ยกระดับเศรษฐกิจ สังคมเพื่อต่อยอดองค์ความรู้ในการพัฒนาประเทศ</t>
  </si>
  <si>
    <t>ส่งเสริม และสนับสนุนกลุ่มเป้าหมายนำองค์ความรู้ด้านอุดมศึกษา วิทยาศาสตร์ วิจัยและนวัตกรรมมาใช้ประโยชน์ในการพัฒนาพื้นที่ เพิ่มมูลค่าการผลิตและเสริมสร้างคุณภาพชีวิต</t>
  </si>
  <si>
    <t>โครงการพัฒนาผลิตภัณฑ์สินค้าชุมชน</t>
  </si>
  <si>
    <t>ผลผลิตส่งเสริมการนำองค์ความรู้และเทคโนโลยีไปใช้ประโยชน์</t>
  </si>
  <si>
    <t xml:space="preserve">กิจกรรม : การส่งเสริมการนำวิทยาศาสตร์ เทคโนโลยีและนวัตกรรม เพื่อเพิ่มศักยภาพการผลิตและเศรษฐกิจชุมชน </t>
  </si>
  <si>
    <t xml:space="preserve">กิจกรรม : การขับเคลื่อนงานด้านวิทยาศาสตร์ วิจัยและนวัตกรรม สนับสนุนการพัฒนาพื้นที่ </t>
  </si>
  <si>
    <t xml:space="preserve">กิจกรรม : การส่งเสริมการพัฒนาเทคโนโลยี เครื่องจักร เครื่องมือ และอุปกรณ์ เพื่อเพิ่มขีดความสามารถของภาคการผลิตและบริการ </t>
  </si>
  <si>
    <t>กิจกรรม: กระบวนการบ่มเพาะผู้ประกอบการของหน่วยบ่มเพาะวิสาหกิจในสถาบันอุดมศึกษา</t>
  </si>
  <si>
    <t>กิจกรรม : การพัฒนาผู้ประกอบการและยกระดับสินค้าหนึ่งตำบลหนึ่งผลิตภัณฑ์ (OTOP)</t>
  </si>
  <si>
    <t>ประเด็นยุทธศาสตร์ที่ 3 : 
การพัฒนาโครงสร้างพื้นฐานและเครือข่ายระบบสารสนเทศตลอดจนขับเคลื่อนนโยบายและการบริหารจัดการอย่างมีประสิทธิภาพ</t>
  </si>
  <si>
    <t>ส่งเสริมและสนับสนุนการพัฒนาโครงสร้างพื้นฐาน ระบบสารสนเทศและขับเคลื่อนนโยบายเพื่อการบริหารจัดการองค์กรอย่างมีประสิทธิภาพ</t>
  </si>
  <si>
    <t>ส่งเสริม และสนับสนุนกลุ่มเป้าหมายนำองค์ความรู้ด้านอุดมศึกษา วิทยาศาสตร์ วิจัยและนวัตกรรมมาใช้ประโยชน์ในการพัฒนาพื้นที่ เพิ่มมูลค่าการผลิต และสร้างเสริมคุณภาพชีวิต</t>
  </si>
  <si>
    <t>เชิงคุณภาพ : ความพึงพอใจของผู้เข้าร่วมกิจกรรมด้านวิทยาศาสตร์ เทคโนโลยี และนวัตกรรม (ร้อยละ 80)</t>
  </si>
  <si>
    <t>กิจกรรม : การขับเคลื่อนงานด้านวิทยาศาสตร์ วิจัยและนวัตกรรม สนับสนุนการพัฒนาพื้นที่</t>
  </si>
  <si>
    <t>กิจกรรม : การจัดงานเทิดพระเกียรติพระบิดาแห่งเทคโนโลยีของไทยและงานวันเทคโนโลยีของไทย</t>
  </si>
  <si>
    <t>เชิงปริมาณ : จำนวนการจ้างงาน (100 ราย)</t>
  </si>
  <si>
    <t>กิจกรรม : กระบวนการบ่มเพาะผู้ประกอบการของหน่วยบ่มเพาะวิสาหกิจในสถาบันอุดมศึกษา</t>
  </si>
  <si>
    <t>โครงการการส่งเสริมศักยภาพผู้ประกอบการธุรกิจนวัตกรรมรายใหม่ระหว่างกิจการขนาดใหญ่และมหาวิทยาลัย (Business Brotherhood)</t>
  </si>
  <si>
    <t>กิจกรรม : การส่งเสริมศักยภาพผู้ประกอบการธุรกิจนวัตกรรมรายใหม่ระหว่างกิจการขนาดใหญ่และมหาวิทยาลัย (Business Brotherhood)</t>
  </si>
  <si>
    <t xml:space="preserve">โครงการส่งเสริมกิจการอุทยานวิทยาศาสตร์ (นิคมธุรกิจวิทยาศาสตร์ภูมิภาค) </t>
  </si>
  <si>
    <t>เชิงคุณภาพ : ความพึงพอใจของหน่วยงานที่รับส่งเสริมกิจการอุทยานวิทยาศาสตร์ (ร้อยละ 80)</t>
  </si>
  <si>
    <t>เชิงปริมาณ : จำนวนหน่วยงานที่รับการส่งเสริมกิจการอุทยานวิทยาศาสตร์ (6 หน่วยงาน)</t>
  </si>
  <si>
    <t>เชิงปริมาณ : จำนวนยุทธศาสตร์ หลักเกณฑ์ แผน แนวทาง และมาตรการในการส่งเสริมกิจการอุทยานวิทยาศาสตร์ (1 เรื่อง)</t>
  </si>
  <si>
    <t>เชิงปริมาณ : จำนวนอุทยานวิทยาศาสตร์ที่ได้รับการพัฒนาขีดความสามารถในการให้บริการ (6 แห่ง)</t>
  </si>
  <si>
    <t>เชิงปริมาณ : จำนวนผู้ประกอบการที่ได้รับการพัฒนาเพื่อเป็นผู้ประกอบการธุรกิจเทคโนโลยี (41 ราย)</t>
  </si>
  <si>
    <t>เชิงปริมาณ : มูลค่าทางเศรษฐกิจ (70 ล้านบาท)</t>
  </si>
  <si>
    <t>เชิงปริมาณ : จำนวนศูนย์ที่ได้รับการสนับสนุน (7 ศูนย์)</t>
  </si>
  <si>
    <t>เชิงปริมาณ : จำนวนโครงการส่งเสริมและพัฒนาเทคโนโลยี (82 โครงการ)</t>
  </si>
  <si>
    <t>เชิงปริมาณ : จำนวนผู้เข้าร่วมกิจกรรมสร้างความตระหนักของอุทยานวิทยาศาสตร์ (200 คน)</t>
  </si>
  <si>
    <t>ปี 2566</t>
  </si>
  <si>
    <t>กิจกรรม : การส่งเสริมกิจการอุทยานวิทยาศาสตร์
กิจกรรม : การดำเนินงานอุทยานวิทยาศาสตร์
กิจกรรม : การบริหารจัดการอาคารอุทยานวิทยาศาสตร์</t>
  </si>
  <si>
    <t>โครงการใช้เทคโนโลยี และนวัตกรรมเพื่อการบริหารจัดการฟาร์ม และสร้างความเป็นอัตลักษณ์ให้กับผลิตภัณฑ์ปศุสัตว์ภาคใต้ชายแดน</t>
  </si>
  <si>
    <t>กิจกรรม : การใช้เทคโนโลยีและนวัตกรรมยกระดับมาตรฐานการผลิตและพัฒนาศักยภาพการพัฒนาผลิตภัณฑ์ปศุสัตว์สู่เชิงพาณิชย์</t>
  </si>
  <si>
    <t>เชิงปริมาณ : ผลิตภัณฑ์ที่เกิดจากการใช้เทคโนโลยีและนวัตกรรมมาสร้างมูลค่าเศษเหลือจากกระบวนการแปรรูปปศุสัตว์ (10 ผลิตภัณฑ์)</t>
  </si>
  <si>
    <t>เชิงปริมาณ : จำนวนผู้ประกอบการใหม่ที่ได้รับการบ่มเพาะ (5 ราย)</t>
  </si>
  <si>
    <t>เชิงคุณภาพ : กลุ่มเกษตรกร/ ผู้ประกอบการแปรรูปปศุสัตว์ที่ได้รับการถ่ายทอดเทคโนโลยีนำไปประยุกต์ใช้ในการสร้างมูลค่าเศษเหลือเป็นผลิตภัณฑ์ สามารถผลิตและจำหน่าย สร้างรายได้เพิ่มขึ้น (ร้อยละ 20)</t>
  </si>
  <si>
    <t xml:space="preserve">กิจกรรม : การพัฒนาผู้ประกอบการและยกระดับสินค้าหนึ่งตำบลหนึ่งผลิตภัณฑ์ (OTOP) </t>
  </si>
  <si>
    <t>เชิงคุณภาพ : ร้อยละของผลิตภัณฑ์ OTOP ที่ดำเนินการบรรลุตามแผนการยกระดับด้วยวิทยาศาสตร์ เทคโนโลยี และนวัตกรรม (ร้อยละ 75)</t>
  </si>
  <si>
    <t>ส่งเสริม และสนับสนุนการพัฒนาโครงสร้างพื้นฐาน ระบบสารสนเทศและขับเคลื่อนนโยบายเพื่อบริหารจัดการองค์กรอย่างมีประสิทธิภาพ</t>
  </si>
  <si>
    <t>ผลผลิตบริหารจัดการเทคโนโลยีดิจิทัลและบริการเผยแพร่ข้อมูลสารสนเทศ</t>
  </si>
  <si>
    <t>กิจกรรม : การเผยแพร่และสร้างการเรียนรู้ตลอดชีวิต</t>
  </si>
  <si>
    <t>โครงการพัฒนาเมืองศูนย์กลางจังหวัดเป็นเมืองน่าอยู่</t>
  </si>
  <si>
    <t xml:space="preserve">กิจกรรม : จัดระบบสาธารณูปโภค สาธารณูปการที่มีคุณภาพเพียงพอต่อความต้องการและกิจกรรมเศรษฐกิจในเมือง </t>
  </si>
  <si>
    <t>กิจกรรม : สนับสนุนสถาบันการศึกษา-วิจัย ให้มีความพร้อมด้านโครงสร้างพื้นฐานและบุคลากรด้านวิทยาศาสตร์</t>
  </si>
  <si>
    <t>ศูนย์</t>
  </si>
  <si>
    <t xml:space="preserve"> ผลิตภัณฑ์</t>
  </si>
  <si>
    <t>259 ราย</t>
  </si>
  <si>
    <t>367.5 
ล้านบาท</t>
  </si>
  <si>
    <t>25 
ล้านบาท</t>
  </si>
  <si>
    <t>โครงการใช้เทคโนโลยี และนวัตกรรม เพื่อการบริหารจัดการฟาร์ม และสร้างความเป็นอัตลักษณ์ให้กับผลิตภัณฑ์ปศุสัตว์ภาคใต้ชายแดน</t>
  </si>
  <si>
    <t>กิจกรรม : การใช้เทคโนโลยีและนวัตกรรมยกระดับมาตรฐานการผิตและพัฒนาศักยภาพการพัฒนาผลิตภัณฑ์ปศุสัตว์สู่เชิงพาณิชย์</t>
  </si>
  <si>
    <t>กิจกรรม : จัดระบบสาธารณูปโภค สาธารณูปการที่มีคุณภาพเพียงพอต่อความต้องการและกิจกรรมเศรษฐกิจในเมือง</t>
  </si>
  <si>
    <t>กิจกรรม : การก่อสร้างศูนย์พัฒนาผู้ประกอบการนวัตกรรมและถ่ายทอดเทคโนโลยี อุทยานวิทยาศาสตร์มหาวิทยาลัยพะเยา (ตำบลแม่กา อำเภอเมืองพะเยา จังหวัดพะเยา)</t>
  </si>
  <si>
    <t>เชิงปริมาณ : จำนวนผู้เข้าร่วมกิจกรรมด้านวิทยาศาสตร์ เทคโนโลยี และนวัตกรรม (5,000 ราย)</t>
  </si>
  <si>
    <t>เชิงคุณภาพ : ร้อยละของรายได้ที่เพิ่มขึ้นของผู้ประกอบการ OTOP ที่ได้รับการยกระดับด้วยวิทยาศาสตร์ เทคโนโลยี และนวัตกรรม (ร้อยละ 10)</t>
  </si>
  <si>
    <t xml:space="preserve"> กิจกรรม : เผยแพร่และสร้างองค์ความรู้ตลอดชีวิต</t>
  </si>
  <si>
    <t>ชุมชน</t>
  </si>
  <si>
    <t xml:space="preserve"> กิจกรรม : การจัดงานเทิดพระเกียรติพระบิดาแห่งเทคโนโลยีของไทยและงานวันเทคโนโลยีของไทย </t>
  </si>
  <si>
    <t>5 ชุมชน</t>
  </si>
  <si>
    <t xml:space="preserve">ผล 2565
</t>
  </si>
  <si>
    <t xml:space="preserve"> ราย</t>
  </si>
  <si>
    <t xml:space="preserve">ประสิทธิภาพการปฏิบัติราชการ </t>
  </si>
  <si>
    <t>เชิงคุณภาพ : จำนวนงานวิจัยที่นำไปใช้ประโยชน์ใช้ในเชิงพาณิชย์/อุตสาหกรรม (ร้อยละ 5)</t>
  </si>
  <si>
    <t>เชิงปริมาณ : จำนวนสถานประกอบการ/ชุมชน ที่ใช้ผลงานวิจัยและพัฒนาไปเพิ่มมูลค่า ลดรายจ่าย เพิ่มรายได้ (180 ราย)</t>
  </si>
  <si>
    <t>เชิงคุณภาพ : ความพึงพอใจของผู้เข้าร่วมกิจกรรมด้านวิทยาศาสตร์ เทคโนโลยี และนวัตกรรม     (ร้อยละ 80)</t>
  </si>
  <si>
    <t>แผนที่กลยุทธ์  กองส่งเสริมและประสานเพื่อประโยชน์ทางวิทยาศาสตร์วิจัยและนวัตกรรม (กปว.)  ประจำปีงบประมาณ พ.ศ. 2566</t>
  </si>
  <si>
    <t>(1) จัดทำกลยุทธ์ ประสานและเชื่อมโยงยุทธศาสตร์กระทรวง ยุทธศาสตร์ภูมิภาค ยุทธศาสตร์เชิงพื้นที่ และยุทธศาสตร์อื่น ๆ ของสำนักงานปลัดกระทรวงที่เกี่ยวข้องกับระบบนิเวศและโครงสร้างพื้นฐานวิทยาศาสตร์ วิจัยและนวัตกรรม รวมถึงการติดตามและประเมินผลการดำเนินงาน</t>
  </si>
  <si>
    <t xml:space="preserve">(2) ส่งเสริมการพัฒนารูปแบบความร่วมมือ กลไกการทำงานร่วมกันระหว่างสถาบันอุดมศึกษากับหน่วยงานของภาครัฐ ภาคเอกชน ชุมชน และหน่วยงานภาคีในพื้นที่ ในการถ่ายทอดองค์ความรู้ ภูมิปัญญาท้องถิ่น ทรัพย์สินทางปัญญา และการใช้ประโยชน์จากวิทยาศาสตร์ วิจัยและนวัตกรรมแบบมีส่วนร่วมในเชิงพาณิชย์และเชิงสังคม </t>
  </si>
  <si>
    <t>(3) ส่งเสริมและสนับสนุนการใช้ประโยชน์โครงสร้างพื้นฐานวิทยาศาสตร์ ผลการวิจัยและนวัตกรรม ระหว่างสถาบันอุดมศึกษาและเครือข่ายวิจัยในพื้นที่กับองค์กรปกครองส่วนท้องถิ่น หน่วยงานอื่นของรัฐ ภาคเอกชน และภาคประชาสังคม ในการพัฒนาเศรษฐกิจและสังคมบนฐานนวัตกรรม</t>
  </si>
  <si>
    <t xml:space="preserve">(4) เสนอแนะมาตรการและแรงจูงใจ  และปรับปรุงกฎหมายให้เอื้อต่อการดำเนินธุรกิจนวัตกรรมของผู้ประกอบการ </t>
  </si>
  <si>
    <t>(5) ดำเนินการเกี่ยวกับงานเลขานุการของคณะกรรมการส่งเสริมกิจการอุทยานวิทยาศาสตร์และคณะกรรมการอื่นที่เกี่ยวข้อง</t>
  </si>
  <si>
    <t>(6) ปฏิบัติงานร่วมกับหรือสนับสนุนการปฏิบัติงานของหน่วยงานอื่นที่เกี่ยวข้องหรือที่ปลัดกระทรวงมอบหมาย</t>
  </si>
  <si>
    <t>ยส.</t>
  </si>
  <si>
    <t>กอ.</t>
  </si>
  <si>
    <t>ธท.</t>
  </si>
  <si>
    <t>ปค.</t>
  </si>
  <si>
    <t>ฝบ.</t>
  </si>
  <si>
    <t>ระบุชื่อผู้รับผิดชอบ(หมายเหตุ)</t>
  </si>
  <si>
    <t>กลุ่มที่รับผิดชอบตัวชี้วัด</t>
  </si>
  <si>
    <t xml:space="preserve">กองส่งเสริมและประสานเพื่อประโยชน์ทางวิทยาศาสตร์วิจัยและนวัตกรรม (กปว.) </t>
  </si>
  <si>
    <t>แบบฟอร์ม การแสดงความรับผิดชอบในการถ่ายทอดตัวชี้วัดจากระดับหน่วยงานลงสู่ระดับกลุ่มและฝ่าย (OS Matrix)</t>
  </si>
  <si>
    <t>ภารกิจ กปว. :</t>
  </si>
  <si>
    <t>กปว.3 (สป.4) ผู้รับบริการมีความพึงพอใจในคุณภาพและช่องทางการเข้าถึงการบริการ</t>
  </si>
  <si>
    <t>กปว.5.1(สป.6.1) (สงป.) ระดับความสำเร็จของการเบิกจ่ายเงินงบประมาณ</t>
  </si>
  <si>
    <t>กปว.6.1(สป.7.1) (กพร.) ระดับความสำเร็จของการประเมินสถานะของหน่วยงานในการเป็นระบบราชการ 4.0 (PMQA 4.0) (ระดับ 3)</t>
  </si>
  <si>
    <t xml:space="preserve">วิสัยทัศน์ “ขับเคลื่อนการใช้ประโยชน์วิทยาศาสตร์ วิจัยและนวัตกรรม เพื่อพัฒนาเศรษฐกิจและสังคม”
</t>
  </si>
  <si>
    <t>ผลผลิตส่งเสริมการนำองค์ความรู้และเทคโนโลยีไปใช้ประโยชน์ 
ผลผลิต</t>
  </si>
  <si>
    <t>ผลิตภัณฑ์</t>
  </si>
  <si>
    <t xml:space="preserve">กอ.
</t>
  </si>
  <si>
    <t>กปว.2.1 (สป.3.5) (ผปร., สงป.) ร้อยละความสำเร็จของการพัฒนาโครงสร้างพื้นฐานด้านการอุดมศึกษา วิทยาศาสตร์ วิจัยและนวัตกรรมตามแผนงาน (ร้อยละ 63.67)</t>
  </si>
  <si>
    <t>โครงการพัฒนาจังหวัดเป็นเมืองน่าอยู่ (ร้อยละ 100)</t>
  </si>
  <si>
    <t>โครงการพัฒนานวัตกรรมเพื่อการพัฒนาภาค (ร้อยละ 60)</t>
  </si>
  <si>
    <r>
      <t>โครงการศูนย์พัฒนาผู้ประกอบการนวัตกรรมและถ่ายทอดเทคโนโลยี อุทยานวิทยาศาสตร์มหาวิทยาลัยพะเยา</t>
    </r>
    <r>
      <rPr>
        <b/>
        <sz val="12"/>
        <color theme="1"/>
        <rFont val="TH SarabunPSK"/>
        <family val="2"/>
      </rPr>
      <t xml:space="preserve"> </t>
    </r>
    <r>
      <rPr>
        <sz val="12"/>
        <color theme="1"/>
        <rFont val="TH SarabunPSK"/>
        <family val="2"/>
      </rPr>
      <t>(ร้อยละ 31)</t>
    </r>
  </si>
  <si>
    <t>ผลผลิต : บริหารจัดการเทคโนโลยีดิจิทัลและบริการเผยแพร่ข้อมูลสารสนเทศ</t>
  </si>
  <si>
    <t>ส่งเสริม และสนับสนุนการพัฒนาโครงสร้างพื้นฐาน ระบบสารสนเทศและขับเคลื่อนนโยบาย
เพื่อบริหารจัดการองค์กรอย่างมีประสิทธิภาพ</t>
  </si>
  <si>
    <t>การสำรวจความพึงพอใจของผู้รับบริการของ กปว.</t>
  </si>
  <si>
    <t xml:space="preserve">กปว.4 (สป.5.) การปฏิบัติงานมีประสิทธิภาพ </t>
  </si>
  <si>
    <t>กปว.4.1 (สป.5.13) ระดับความสำเร็จของผลผลิตส่งเสริมการนำองค์ความรู้และเทคโนโลยีไปใช้ประโยชน์ (ระดับ 3)</t>
  </si>
  <si>
    <t>กปว.1 (สป.2.) ชุมชน ผู้ประกอบการ ได้รับการยกระดับผลิตภัณฑ์ สร้างมูลค่าทางเศรษฐกิจ สังคมและมีคุณภาพชีวิตดีขึ้น</t>
  </si>
  <si>
    <t>กปว.1 (สป.2) ชุมชน ผู้ประกอบการ ได้รับการยกระดับผลิตภัณฑ์ สร้างมูลค่าทางเศรษฐกิจ สังคมและมีคุณภาพชีวิตดีขึ้น</t>
  </si>
  <si>
    <t xml:space="preserve"> - อุดหนุนการดำเนินงานของสมาคมวิชาการและวิชาชีพด้านวิทยาศาสตร์และเทคโนโลยี</t>
  </si>
  <si>
    <t xml:space="preserve"> -  อุดหนุนสมาคมวิทยาศาสตร์แห่งประเทศไทยในพระบรมราชูปถัมภ์</t>
  </si>
  <si>
    <t xml:space="preserve"> - การจัดงานสัปดาห์วิทยาศาสตร์แห่งชาติ</t>
  </si>
  <si>
    <t>กปว.4.2 (สป.5.14) ระดับความสำเร็จของโครงการสร้างและพัฒนาวิสาหกิจในระยะเริ่มต้น (ระดับ 3)</t>
  </si>
  <si>
    <t>เชิงปริมาณ (ระดับกิจกรรม) : จำนวนวิสาหกิจเริ่มต้นที่ได้รับการสนับสนุนศักยภาพด้วยความร่วมมือระหว่างกิจการขนาดใหญ่และมหาวิทยาลัย (25 ราย)</t>
  </si>
  <si>
    <t>เชิงปริมาณ (ระดับกิจกรรม) : จำนวนผู้ที่เข้ารับการบ่มเพาะความเป็นผู้ประกอบการในระดับ (Pre-Incubation) (800 ราย)</t>
  </si>
  <si>
    <t>เชิงปริมาณ (ระดับกิจกรรม) : จำนวนผู้ประกอบการที่เกิดขึ้นใหม่ (Startup companies) (100 ราย)</t>
  </si>
  <si>
    <t>เชิงปริมาณ (ระดับกิจกรรม) : จำนวนผู้ประกอบการของบริษัทเต็มรูปแบบ (Spin off companies) (5 ราย)</t>
  </si>
  <si>
    <t>เชิงปริมาณ (ระดับกิจกรรม) : จำนวนผลงานด้านวิทยาศาสตร์ เทคโนโลยี และนวัตกรรม ที่ส่งเสริมไปใช้ในการเพิ่มศักยภาพ (22 เรื่อง)</t>
  </si>
  <si>
    <t>กปว.4.3 (สป.5.15) ระดับความสำเร็จของโครงการการส่งเสริมศักยภาพผู้ประกอบการธุรกิจนวัตกรรมรายใหม่ระหว่างกิจการขนาดใหญ่และมหาวิทยาลัย (Business Brotherhood) (ระดับ 3)</t>
  </si>
  <si>
    <t>กปว.4.4 (สป.5.16) ระดับความสำเร็จของโครงการส่งเสริมกิจการอุทยานวิทยาศาสตร์ (นิคมธุรกิจวิทยาศาสตร์ภูมิภาค) (ระดับ 3)</t>
  </si>
  <si>
    <t>กิจกรรม : การส่งเสริมกิจการอุทยานวิทยาศาสตร์</t>
  </si>
  <si>
    <t xml:space="preserve">
</t>
  </si>
  <si>
    <t xml:space="preserve">กิจกรรม : การดำเนินงานอุทยานวิทยาศาสตร์
</t>
  </si>
  <si>
    <t>กิจกรรม : การบริหารจัดการอาคารอุทยานวิทยาศาสตร์</t>
  </si>
  <si>
    <t>เชิงปริมาณ (ระดับกิจกรรม) : จำนวนโครงการที่ผ่านความเห็นชอบและเครือข่ายนำไปดำเนินการ (18 โครงการ)</t>
  </si>
  <si>
    <t>เชิงปริมาณ (ระดับกิจกรรม) : จำนวนคนที่เกี่ยวข้องกับการส่งเสริมกิจการอุทยานวิทยาศาสตร์ที่ได้รับการพัฒนาศักยภาพ (30 ราย)</t>
  </si>
  <si>
    <t>เชิงปริมาณ (ระดับกิจกรรม) : จำนวนผู้ใช้บริการพื้นที่อาคารอำนวยการอุทยานวิทยาศาสตร์ทั้ง 3 แห่ง (20,000 คน)</t>
  </si>
  <si>
    <t>กิจกรรม : การส่งเสริมการพัฒนาเทคโนโลยี เครื่องจักร เครื่องมือ และอุปกรณ์ เพื่อเพิ่มขีดความสามารถของภาคการผลิตและบริการ</t>
  </si>
  <si>
    <t>กิจกรรม : การส่งเสริมการนำวิทยาศาสตร์ เทคโนโลยีและนวัตกรรม เพื่อเพิ่มศักยภาพการผลิตและเศรษฐกิจชุมชน</t>
  </si>
  <si>
    <t>เชิงปริมาณ (ระดับกิจกรรม) : จำนวนเรื่องที่มีการนำ อววน. ไปสนับสนุนการพัฒนาพื้นที่ (4 เรื่อง)</t>
  </si>
  <si>
    <t>เชิงปริมาณ (ระดับกิจกรรม) : จำนวนกิจกรรมที่เผยแพร่ความรู้ทางด้าน วทน. (1 เรื่อง)</t>
  </si>
  <si>
    <t>เชิงปริมาณ (ระดับกิจกรรม) : เกษตรกรที่ได้รับการถ่ายทอดเทคโนโลยี (200 ราย)</t>
  </si>
  <si>
    <t>เชิงปริมาณ (ระดับกิจกรรม) : จำนวนผลิตภัณฑ์ OTOP ที่ได้รับการยกระดับด้วยวิทยาศาสตร์ เทคโนโลยีและนวัตกรรม (250 ผลิตภัณฑ์)</t>
  </si>
  <si>
    <t>กปว.4.5 (สป.5.17) ระดับความสำเร็จของโครงการใช้เทคโนโลยี และนวัตกรรม เพื่อการบริหารจัดการฟาร์ม และสร้างความเป็นอัตลักษณ์ให้กับผลิตภัณฑ์ปศุสัตว์ภาคใต้ชายแดน (ระดับ 3)</t>
  </si>
  <si>
    <t>กปว.4.6 (สป.5.18) ระดับความสำเร็จของโครงการพัฒนาผลิตภัณฑ์สินค้าชุมชน (ระดับ 3)</t>
  </si>
  <si>
    <t>กปว.4.7 (สป.5.21) ระดับความสำเร็จของผลผลิตบริหารจัดการเทคโนโลยีดิจิทัลและบริการเผยแพร่ข้อมูลสารสนเทศ (ระดับ 3)</t>
  </si>
  <si>
    <t>กปว.4.8 (สป.5.28) ระดับความสำเร็จของโครงการพัฒนาเมืองศูนย์กลางจังหวัดเป็นเมืองน่าอยู่ (ระดับ 3)</t>
  </si>
  <si>
    <t>เชิงปริมาณ : ร้อยละความสำเร็จการก่อสร้างอาคารอำนวยการอุทยานวิทยาศาสตร์ภูมิภาคภาคตะวันออกเฉียงเหนือตอนล่าง (สะสม) (ร้อยละ 100)</t>
  </si>
  <si>
    <t>กปว.4.9 (สป.5.29) ระดับความสำเร็จของโครงการพัฒนานวัตกรรมเพื่อการพัฒนาภาค (ระดับ 3)</t>
  </si>
  <si>
    <t xml:space="preserve">เชิงปริมาณ : ร้อยละความสำเร็จการก่อสร้างอาคารศูนย์พัฒนาผู้ประกอบการนวัตกรรม (มหาวิทยาลัยอุบลราชธานี ตำบลศรีไค อำเภอวารินชำราบ จังหวัดอุบลราชธานี) (ร้อยละ 60) </t>
  </si>
  <si>
    <t>กปว.4.10 (สป.5.31) ระดับความสำเร็จของโครงการศูนย์พัฒนาผู้ประกอบการนวัตกรรมและถ่ายทอดเทคโนโลยี อุทยานวิทยาศาสตร์มหาวิทยาลัยพะเยา (ระดับ 3)</t>
  </si>
  <si>
    <r>
      <t>เชิงปริมาณ : ร้อยละความสำเร็จการก่อสร้าง ศูนย์พัฒนาผู้ประกอบการนวัตกรรมและถ่ายทอดเทคโนโลยี อุทยานวิทยาศาสตร์มหาวิทยาลัยพะเยา จังหวัดพะเยา</t>
    </r>
    <r>
      <rPr>
        <b/>
        <sz val="12"/>
        <color rgb="FFFF0000"/>
        <rFont val="TH SarabunPSK"/>
        <family val="2"/>
      </rPr>
      <t xml:space="preserve"> </t>
    </r>
    <r>
      <rPr>
        <sz val="12"/>
        <color rgb="FFFF0000"/>
        <rFont val="TH SarabunPSK"/>
        <family val="2"/>
      </rPr>
      <t xml:space="preserve">(ร้อยละ 31) </t>
    </r>
  </si>
  <si>
    <t>กปว.5 (สป.6.) การบริหารจัดการทรัพยากร</t>
  </si>
  <si>
    <t>กปว.5.1 (สป.6.1) (สงป.) ระดับความสำเร็จของการเบิกจ่ายเงินงบประมาณ (ร้อยละ 93)</t>
  </si>
  <si>
    <t>โครงการยกระดับความพร้อมของเทคโนโลยีและส่งเสริมระบบนิเวศสำหรับสร้างผู้ประกอบการรุ่นใหม่เพื่อตอบโจทย์การพัฒนานวัตกรรมของประเทศ</t>
  </si>
  <si>
    <t>โครงการพัฒนาคุณภาพชีวิตและเศรษฐกิจท้องถิ่นในภูมิภาคด้วยการสนับสนุนการเข้าถึงการใช้ประโยชน์ผลงานวิจัย โครงสร้างพื้นฐาน ววน. และการให้บริการด้านเทคโนโลยี</t>
  </si>
  <si>
    <t xml:space="preserve">โครงการอุทยานวิทยาศาสตร์สุขภาพและความงาม มหาวิทยาลัยแม่ฟ้าหลวง  </t>
  </si>
  <si>
    <t xml:space="preserve">โครงการเสริมศักยภาพการให้บริการห้องปฏิบัติการกลางอุทยานวิทยาศาสตร์ภาคเหนือ (จังหวัดเชียงใหม่) ด้วยระบบมาตรฐาน ISO/IEC 17025:2017 </t>
  </si>
  <si>
    <t>กอ</t>
  </si>
  <si>
    <t xml:space="preserve">กปว.4.13 (ตัวชี้วัดใหม่) (งบ FF) ระดับความสำเร็จของโครงการอุทยานวิทยาศาสตร์สุขภาพและความงาม มหาวิทยาลัยแม่ฟ้าหลวง  </t>
  </si>
  <si>
    <t xml:space="preserve">กปว.4.14 (ตัวชี้วัดใหม่) (งบ FF) ระดับความสำเร็จของโครงการเสริมศักยภาพการให้บริการห้องปฏิบัติการกลางอุทยานวิทยาศาสตร์ภาคเหนือ (จังหวัดเชียงใหม่) ด้วยระบบมาตรฐาน ISO/IEC 17025:2017 </t>
  </si>
  <si>
    <t>กปว. 4.15 ระดับความสําเร็จในการดําเนินงาน
ยุทธศาสตร กปว</t>
  </si>
  <si>
    <t>กปว.4.16  ระดับความสําเร็จในการบริหารจัดการ
สํานักงานของ กปว.</t>
  </si>
  <si>
    <t xml:space="preserve">เพิ่มประสิทธิภาพการดำเนินงานยุทธศาสตร์ กปว. </t>
  </si>
  <si>
    <t>เพิ่มประสิทธิภาพการบริหารจัดการสำนักงานของ กปว.</t>
  </si>
  <si>
    <t>การบริหารจัดการสำนักงาน</t>
  </si>
  <si>
    <t xml:space="preserve">การจัดทำแผนและยุทธศาสตร์ คำของบประมาณ และการติดตามประเมินผล
</t>
  </si>
  <si>
    <t>กปว.6 (สป.7.) การพัฒนาคุณภาพการบริหารจัดการภายในองค์การ</t>
  </si>
  <si>
    <t>กปว.7 (สป.8.) การได้รับรางวัลระดับชาติ</t>
  </si>
  <si>
    <t>กปว7.1(สป.8.1) ระดับความสำเร็จของการได้รับรางวัลระดับชาติ (ระดับ 3)</t>
  </si>
  <si>
    <t>กปว.6.1 (สป.7.1) (กพร.) ระดับความสำเร็จของการประเมินสถานะของหน่วยงานในการเป็นระบบราชการ 4.0 (PMQA 4.0) (ระดับ 3)</t>
  </si>
  <si>
    <r>
      <t xml:space="preserve">มิติที่ 2 </t>
    </r>
    <r>
      <rPr>
        <b/>
        <sz val="14"/>
        <color theme="1"/>
        <rFont val="TH SarabunPSK"/>
        <family val="2"/>
      </rPr>
      <t xml:space="preserve"> คุณภาพการให้บริการ น้ำหนักร้อยละ 10 (เป้าประสงค์ 3)  มี 1 ตัวชี้วัด    </t>
    </r>
  </si>
  <si>
    <r>
      <t xml:space="preserve">มิติที่ 4 </t>
    </r>
    <r>
      <rPr>
        <b/>
        <sz val="14"/>
        <color theme="1"/>
        <rFont val="TH SarabunPSK"/>
        <family val="2"/>
      </rPr>
      <t xml:space="preserve"> การพัฒนาองค์การ น้ำหนักร้อยละ 10 (เป้าประสงค์ 6-7) มี 2 ตัวชี้วัด</t>
    </r>
  </si>
  <si>
    <r>
      <t xml:space="preserve">            -  ตัวชี้วัด สป.อว.</t>
    </r>
    <r>
      <rPr>
        <b/>
        <sz val="14"/>
        <color theme="1"/>
        <rFont val="TH SarabunPSK"/>
        <family val="2"/>
      </rPr>
      <t xml:space="preserve"> 1</t>
    </r>
    <r>
      <rPr>
        <sz val="14"/>
        <color theme="1"/>
        <rFont val="TH SarabunPSK"/>
        <family val="2"/>
      </rPr>
      <t xml:space="preserve"> ตัวชี้วัด</t>
    </r>
  </si>
  <si>
    <r>
      <t xml:space="preserve">            -  ตัวชี้วัดของ กพร.</t>
    </r>
    <r>
      <rPr>
        <b/>
        <sz val="14"/>
        <color theme="1"/>
        <rFont val="TH SarabunPSK"/>
        <family val="2"/>
      </rPr>
      <t xml:space="preserve"> 1</t>
    </r>
    <r>
      <rPr>
        <sz val="14"/>
        <color theme="1"/>
        <rFont val="TH SarabunPSK"/>
        <family val="2"/>
      </rPr>
      <t xml:space="preserve"> ตัวชี้วัด </t>
    </r>
  </si>
  <si>
    <r>
      <t xml:space="preserve">            -  ตัวชี้วัดของ สป.อว.</t>
    </r>
    <r>
      <rPr>
        <b/>
        <sz val="14"/>
        <color theme="1"/>
        <rFont val="TH SarabunPSK"/>
        <family val="2"/>
      </rPr>
      <t xml:space="preserve"> 1</t>
    </r>
    <r>
      <rPr>
        <sz val="14"/>
        <color theme="1"/>
        <rFont val="TH SarabunPSK"/>
        <family val="2"/>
      </rPr>
      <t xml:space="preserve"> ตัวชี้วัด </t>
    </r>
  </si>
  <si>
    <r>
      <t xml:space="preserve">ตัวชี้วัดเชิงปริมาณ : </t>
    </r>
    <r>
      <rPr>
        <sz val="14"/>
        <color theme="1"/>
        <rFont val="TH SarabunPSK"/>
        <family val="2"/>
      </rPr>
      <t>(สงป.) จำนวนผู้เข้ารับการถ่ายทอดเทคโนโลยีและองค์ความรู้เพื่อเพิ่มศักยภาพกลุ่มเป้าหมาย</t>
    </r>
  </si>
  <si>
    <r>
      <t xml:space="preserve">ตัวชี้วัดเชิงคุณภาพ : </t>
    </r>
    <r>
      <rPr>
        <sz val="14"/>
        <color theme="1"/>
        <rFont val="TH SarabunPSK"/>
        <family val="2"/>
      </rPr>
      <t>(สงป.)</t>
    </r>
    <r>
      <rPr>
        <b/>
        <sz val="14"/>
        <color theme="1"/>
        <rFont val="TH SarabunPSK"/>
        <family val="2"/>
      </rPr>
      <t xml:space="preserve"> </t>
    </r>
    <r>
      <rPr>
        <sz val="14"/>
        <color theme="1"/>
        <rFont val="TH SarabunPSK"/>
        <family val="2"/>
      </rPr>
      <t>งานวิจัยที่นำไปใช้ประโยชน์ในเชิงพาณิชย์/อุตสาหกรรม</t>
    </r>
  </si>
  <si>
    <r>
      <t xml:space="preserve">ตัวชี้วัดเชิงปริมาณ : </t>
    </r>
    <r>
      <rPr>
        <sz val="14"/>
        <color theme="1"/>
        <rFont val="TH SarabunPSK"/>
        <family val="2"/>
      </rPr>
      <t>(สงป.) จำนวนการจ้างงาน</t>
    </r>
  </si>
  <si>
    <r>
      <rPr>
        <b/>
        <sz val="14"/>
        <color theme="1"/>
        <rFont val="TH SarabunPSK"/>
        <family val="2"/>
      </rPr>
      <t xml:space="preserve">ตัวชี้วัดเชิงปริมาณ : </t>
    </r>
    <r>
      <rPr>
        <sz val="14"/>
        <color theme="1"/>
        <rFont val="TH SarabunPSK"/>
        <family val="2"/>
      </rPr>
      <t>(สงป.) จำนวนศูนย์ที่ได้รับการสนับสนุน</t>
    </r>
  </si>
  <si>
    <r>
      <rPr>
        <b/>
        <sz val="14"/>
        <color theme="1"/>
        <rFont val="TH SarabunPSK"/>
        <family val="2"/>
      </rPr>
      <t>ตัวชี้วัดเชิงปริมาณ :</t>
    </r>
    <r>
      <rPr>
        <sz val="14"/>
        <color theme="1"/>
        <rFont val="TH SarabunPSK"/>
        <family val="2"/>
      </rPr>
      <t xml:space="preserve"> (สงป.) จำนวนหน่วยงานที่รับการส่งเสริมกิจการอุทยานวิทยาศาสตร์ </t>
    </r>
  </si>
  <si>
    <r>
      <rPr>
        <b/>
        <sz val="14"/>
        <color theme="1"/>
        <rFont val="TH SarabunPSK"/>
        <family val="2"/>
      </rPr>
      <t>ตัวชี้วัดเชิงปริมาณ :</t>
    </r>
    <r>
      <rPr>
        <sz val="14"/>
        <color theme="1"/>
        <rFont val="TH SarabunPSK"/>
        <family val="2"/>
      </rPr>
      <t xml:space="preserve"> (สงป.) จำนวนยุทธศาสตร์ หลักเกณฑ์ แผน แนวทาง และมาตรการในการส่งเสริมกิจการอุทยานวิทยาศาสตร์</t>
    </r>
  </si>
  <si>
    <r>
      <rPr>
        <b/>
        <sz val="14"/>
        <color theme="1"/>
        <rFont val="TH SarabunPSK"/>
        <family val="2"/>
      </rPr>
      <t>ตัวชี้วัดเชิงปริมาณ :</t>
    </r>
    <r>
      <rPr>
        <sz val="14"/>
        <color theme="1"/>
        <rFont val="TH SarabunPSK"/>
        <family val="2"/>
      </rPr>
      <t xml:space="preserve"> (สงป.) จำนวนอุทยานวิทยาศาสตร์ที่ได้รับการพัฒนาขีดความสามารถในการให้บริการ </t>
    </r>
  </si>
  <si>
    <r>
      <rPr>
        <b/>
        <sz val="14"/>
        <color theme="1"/>
        <rFont val="TH SarabunPSK"/>
        <family val="2"/>
      </rPr>
      <t xml:space="preserve">ตัวชี้วัดเชิงปริมาณ : </t>
    </r>
    <r>
      <rPr>
        <sz val="14"/>
        <color theme="1"/>
        <rFont val="TH SarabunPSK"/>
        <family val="2"/>
      </rPr>
      <t xml:space="preserve">(สงป.) จำนวนผู้ประกอบการที่ได้รับการพัฒนาเพื่อเป็นผู้ประกอบการธุรกิจเทคโนโลยี </t>
    </r>
  </si>
  <si>
    <r>
      <rPr>
        <b/>
        <sz val="14"/>
        <color theme="1"/>
        <rFont val="TH SarabunPSK"/>
        <family val="2"/>
      </rPr>
      <t xml:space="preserve">ตัวชี้วัดเชิงปริมาณ : </t>
    </r>
    <r>
      <rPr>
        <sz val="14"/>
        <color theme="1"/>
        <rFont val="TH SarabunPSK"/>
        <family val="2"/>
      </rPr>
      <t xml:space="preserve">(สงป.) จำนวนโครงการส่งเสริมและพัฒนาเทคโนโลยี </t>
    </r>
  </si>
  <si>
    <r>
      <rPr>
        <b/>
        <sz val="14"/>
        <color theme="1"/>
        <rFont val="TH SarabunPSK"/>
        <family val="2"/>
      </rPr>
      <t xml:space="preserve">ตัวชี้วัดเชิงปริมาณ : </t>
    </r>
    <r>
      <rPr>
        <sz val="14"/>
        <color theme="1"/>
        <rFont val="TH SarabunPSK"/>
        <family val="2"/>
      </rPr>
      <t>(สงป.) จำนวนผู้เข้าร่วมกิจกรรมสร้างความตระหนักของอุทยานวิทยาศาสตร์</t>
    </r>
  </si>
  <si>
    <r>
      <t>ตัวชี้วัดเชิงคุณภาพ :</t>
    </r>
    <r>
      <rPr>
        <sz val="14"/>
        <color theme="1"/>
        <rFont val="TH SarabunPSK"/>
        <family val="2"/>
      </rPr>
      <t xml:space="preserve"> (สงป.) ร้อยละของรายได้ที่เพิ่มขึ้นของผู้ประกอบการ OTOP ที่ได้รับการยกระดับด้วยวิทยาศาสตร์ เทคโนโลยี และนวัตกรรม </t>
    </r>
  </si>
  <si>
    <r>
      <t>ตัวชี้วัดเชิงคุณภาพ :</t>
    </r>
    <r>
      <rPr>
        <sz val="14"/>
        <color theme="1"/>
        <rFont val="TH SarabunPSK"/>
        <family val="2"/>
      </rPr>
      <t xml:space="preserve"> (สงป.) ร้อยละของผลิตภัณฑ์ OTOP ที่ดำเนินการบรรลุตามแผนการยกระดับด้วยวิทยาศาสตร์ เทคโนโลยี และนวัตกรรม</t>
    </r>
  </si>
  <si>
    <t>กปว.1.1 (สป.2.1) (ผปร., สงป.) ผู้ประกอบการ ชุมชน สถานประกอบการที่ได้รับการถ่ายทอดองค์ความรู้ เทคโนโลยีและนวัตกรรมไปใช้ประโยชน์ในการสร้างมูลค่าทางเศรษฐกิจและยกระดับคุณภาพชีวิต (259 ราย)</t>
  </si>
  <si>
    <t>กปว.1.2 (สป.2.2) (ผปร.อว., ผปร., สงป.) มูลค่าผลที่กระทบต่อเศรษฐกิจและสังคมที่ผู้ประกอบการ ชุมชนนำผลงานวิจัยพัฒนาไปใช้ประโยชน์ โดยกลไกสนับสนุนของสำนักงานปลัดกระทรวงการอุดมศึกษา วิทยาศาสตร์ วิจัยและนวัตกรรม (367.5 ล้านบาท)
(ผปร.อว. มูลค่าผลกระทบต่อเศรษฐกิจ* สังคม และคุณภาพชีวิตที่เกิดจากการนำผลงานวิจัย และพัฒนานวัตกรรมไปใช้ประโยชน์)</t>
  </si>
  <si>
    <t>กปว.1.3 (สป.2.3) (ผปร.อว., ผปร., สงป.) มูลค่าการลงทุนวิจัยของบริษัทที่มาใช้ประโยชน์ในเขตนวัตกรรม (25 ล้านบาท)</t>
  </si>
  <si>
    <t>กปว.1.4 (สป.2.4) (ผปร.อว., ผปร., สงป.) จำนวนผู้ประกอบการที่มาใช้ประโยชน์ในเขตนวัตกรรม (25 ราย)</t>
  </si>
  <si>
    <t>กปว.1.5 (สป.2.6) (ผปร.อว) จำนวนชุมชน/ท้องถิ่นที่ อววน. เข้าไปช่วยพัฒนา (5 ชุมชน)</t>
  </si>
  <si>
    <t>กปว.2 (สป.3.) การสนับสนุนการขับเคลื่อนงานทั้งหน่วยงานภายในและภายนอกสำนักงานปลัดกระทรวงการอุดมศึกษา วิทยาศาสตร์ วิจัยและนวัตกรรม อย่างมีประสิทธิภาพ</t>
  </si>
  <si>
    <t>กปว.3 (สป.4)ผู้รับบริการมีความพึงพอใจในคุณภาพและช่องทางการเข้าถึงการบริการ</t>
  </si>
  <si>
    <t xml:space="preserve">กปว.4 (สป.5.) การปฏิบัติงานมี ประสิทธิภาพ </t>
  </si>
  <si>
    <t>กปว.4.16 ระดับความสําเร็จในการบริหารจัดการ
สํานักงานของ กปว.</t>
  </si>
  <si>
    <t>ธท</t>
  </si>
  <si>
    <t>เชิงปริมาณ : จำนวนผู้เข้ารับการถ่ายทอดเทคโนโลยีและองค์ความรู้เพ่อเพิ่มศักยภาพกลุ่มเป้าหมาย (10,600 คน : ชุมชน 10,100 + เครื่องจักร 500)</t>
  </si>
  <si>
    <t>รายปี</t>
  </si>
  <si>
    <t>5 เดือน (นับถึง 28 ก.พ. 66)</t>
  </si>
  <si>
    <r>
      <t>มิติที่ 1</t>
    </r>
    <r>
      <rPr>
        <b/>
        <sz val="14"/>
        <color theme="1"/>
        <rFont val="TH SarabunPSK"/>
        <family val="2"/>
      </rPr>
      <t xml:space="preserve">  ประสิทธิผลตามยุทธศาสตร์ น้ำหนักร้อยละ 45 (เป้าประสงค์ 1-2) มี 7 ตัวชี้วัด </t>
    </r>
  </si>
  <si>
    <t>ร้อยละ 93</t>
  </si>
  <si>
    <t>306,000 คน</t>
  </si>
  <si>
    <t>ร้อยละ 63.67</t>
  </si>
  <si>
    <t>กปว.5.1 (สป.6.1) (สงป.) ระดับความสำเร็จของการเบิกจ่ายเงินงบประมาณ</t>
  </si>
  <si>
    <t>เครื่องจักร (24)</t>
  </si>
  <si>
    <t>OTOP (180)</t>
  </si>
  <si>
    <t>ชุมชน (20)</t>
  </si>
  <si>
    <t>ปค. (5)</t>
  </si>
  <si>
    <t>ปศุสัตว์ (5)</t>
  </si>
  <si>
    <t>อุทยาน (25)</t>
  </si>
  <si>
    <t>อุทยาน (220)</t>
  </si>
  <si>
    <t>UBI (70)</t>
  </si>
  <si>
    <t>เครื่องจักร (39)</t>
  </si>
  <si>
    <t>ชุมชน (38.5)</t>
  </si>
  <si>
    <t>สัปดาห์วิทย์
(300,000)</t>
  </si>
  <si>
    <t>เทคโนมาร์ท
(5,000)</t>
  </si>
  <si>
    <t>อุดหนุนฯ
(1,000)</t>
  </si>
  <si>
    <t>กปว.2 (สป.3.) การสนับสนุนการขับเคลื่อนงานทั้งหน่วยงานภายในและภายนอก สป.อว. อย่างมีประสิทธิภาพ</t>
  </si>
  <si>
    <t>ครึ่งแรก
 (นับถึง 28 ก.พ. 66)</t>
  </si>
  <si>
    <t xml:space="preserve">            -  ตัวชี้วัดตามแผนปฏิบัติราชการ อว. 5 ตัวชี้วัด (ตัวชี้วัดร่วมนับซ้ำ)</t>
  </si>
  <si>
    <t xml:space="preserve">             -  ตัวชี้วัดตามแผนปฏิบัติราชการ สป.อว. 4 ตัวชี้วัด </t>
  </si>
  <si>
    <t xml:space="preserve">             -  ตัวชี้วัด สงป. 4 ตัวชี้วัด</t>
  </si>
  <si>
    <t>เชิงปริมาณ (ระดับกิจกรรม) : จำนวนเทคโนโลยีเครื่องจักร เครื่องมือและอุปกรณ์ ที่ได้รับการออกแบบ วิจัยและพัฒนา (28 เรื่อง)</t>
  </si>
  <si>
    <t xml:space="preserve"> -</t>
  </si>
  <si>
    <r>
      <t xml:space="preserve">ตัวชี้วัดเชิงปริมาณ : </t>
    </r>
    <r>
      <rPr>
        <sz val="14"/>
        <color theme="1"/>
        <rFont val="TH SarabunPSK"/>
        <family val="2"/>
      </rPr>
      <t>(สงป.) จำนวนผู้เข้าร่วมกิจกรรมด้านวิทยาศาสตร์ เทคโนโลยี และนวัตกรรม (เทคโนมาร์ท)</t>
    </r>
    <r>
      <rPr>
        <b/>
        <i/>
        <sz val="14"/>
        <color theme="1"/>
        <rFont val="TH SarabunPSK"/>
        <family val="2"/>
      </rPr>
      <t xml:space="preserve"> *ตัวชี้วัดซ้ำ ไม่นับ*</t>
    </r>
  </si>
  <si>
    <r>
      <t>ตัวชี้วัดเชิงคุณภาพ :</t>
    </r>
    <r>
      <rPr>
        <sz val="14"/>
        <color theme="1"/>
        <rFont val="TH SarabunPSK"/>
        <family val="2"/>
      </rPr>
      <t xml:space="preserve"> (สงป.) ความพึงพอใจของผู้เข้าร่วมกิจกรรมด้านวิทยาศาสตร์ เทคโนโลยี และนวัตกรรม</t>
    </r>
    <r>
      <rPr>
        <b/>
        <sz val="14"/>
        <color theme="1"/>
        <rFont val="TH SarabunPSK"/>
        <family val="2"/>
      </rPr>
      <t xml:space="preserve">  *ตัวชี้วัดซ้ำ ไม่นับ*</t>
    </r>
  </si>
  <si>
    <r>
      <t xml:space="preserve">ตัวชี้วัดเชิงคุณภาพ : (สงป.) </t>
    </r>
    <r>
      <rPr>
        <sz val="14"/>
        <color theme="1"/>
        <rFont val="TH SarabunPSK"/>
        <family val="2"/>
      </rPr>
      <t>ความพึงพอใจของผู้เข้าร่วมกิจกรรมด้านวิทยาศาสตร์ เทคโนโลยี และนวัตกรรม</t>
    </r>
    <r>
      <rPr>
        <b/>
        <sz val="14"/>
        <color theme="1"/>
        <rFont val="TH SarabunPSK"/>
        <family val="2"/>
        <charset val="222"/>
      </rPr>
      <t xml:space="preserve">  *ตัวชี้วัดซ้ำ ไม่นับ*</t>
    </r>
  </si>
  <si>
    <r>
      <t xml:space="preserve">ตัวชี้วัดเชิงคุณภาพ : </t>
    </r>
    <r>
      <rPr>
        <sz val="14"/>
        <color theme="1"/>
        <rFont val="TH SarabunPSK"/>
        <family val="2"/>
      </rPr>
      <t>(สงป.) ความพึงพอใจของหน่วยงานที่รับส่งเสริมกิจการอุทยานวิทยาศาสตร์</t>
    </r>
    <r>
      <rPr>
        <b/>
        <sz val="14"/>
        <color theme="1"/>
        <rFont val="TH SarabunPSK"/>
        <family val="2"/>
      </rPr>
      <t xml:space="preserve"> *ตัวชี้วัดซ้ำ ไม่นับ*</t>
    </r>
  </si>
  <si>
    <t>Interval = 25</t>
  </si>
  <si>
    <r>
      <t xml:space="preserve">กปว.4.11 (ตัวชี้วัดใหม่) (งบ FF) </t>
    </r>
    <r>
      <rPr>
        <sz val="14"/>
        <color theme="1"/>
        <rFont val="TH SarabunPSK"/>
        <family val="2"/>
      </rPr>
      <t>จำนวนผู้ประกอบการขนาดกลางและขนาดย่อม (SMEs) ที่ได้รับการพัฒนาทักษะ (โครงการยกระดับความพร้อมของเทคโนโลยีและส่งเสริมระบบนิเวศสำหรับสร้างผู้ประกอบการรุ่นใหม่เพื่อตอบโจทย์การพัฒนานวัตกรรมของประเทศ)</t>
    </r>
  </si>
  <si>
    <r>
      <t xml:space="preserve">กปว.4.12 (ตัวชี้วัดใหม่) (งบ FF) </t>
    </r>
    <r>
      <rPr>
        <sz val="14"/>
        <color theme="1"/>
        <rFont val="TH SarabunPSK"/>
        <family val="2"/>
      </rPr>
      <t>จำนวนผู้ประกอบการรายย่อยและวิสาหกิจชุมชน ที่ได้รับการพัฒนาทักษะ (โครงการพัฒนาคุณภาพชีวิตและเศรษฐกิจท้องถิ่นในภูมิภาคด้วยการสนับสนุนการเข้าถึงการใช้ประโยชน์ผลงานวิจัย โครงสร้างพื้นฐาน ววน. และการให้บริการด้านเทคโนโลยี)</t>
    </r>
  </si>
  <si>
    <r>
      <t xml:space="preserve">กปว.4.14 (ตัวชี้วัดใหม่) (งบ FF) </t>
    </r>
    <r>
      <rPr>
        <sz val="14"/>
        <color theme="1"/>
        <rFont val="TH SarabunPSK"/>
        <family val="2"/>
      </rPr>
      <t xml:space="preserve">ระดับความสำเร็จของโครงการเสริมศักยภาพการให้บริการห้องปฏิบัติการกลางอุทยานวิทยาศาสตร์ภาคเหนือ (จังหวัดเชียงใหม่) ด้วยระบบมาตรฐาน ISO/IEC 17025:2017 </t>
    </r>
  </si>
  <si>
    <r>
      <t xml:space="preserve">กปว.4.13 (ตัวชี้วัดใหม่) (งบ FF) </t>
    </r>
    <r>
      <rPr>
        <sz val="14"/>
        <color theme="1"/>
        <rFont val="TH SarabunPSK"/>
        <family val="2"/>
      </rPr>
      <t xml:space="preserve">ระดับความสำเร็จของโครงการอุทยานวิทยาศาสตร์สุขภาพและความงาม มหาวิทยาลัยแม่ฟ้าหลวง </t>
    </r>
    <r>
      <rPr>
        <b/>
        <sz val="14"/>
        <color theme="1"/>
        <rFont val="TH SarabunPSK"/>
        <family val="2"/>
      </rPr>
      <t xml:space="preserve"> </t>
    </r>
  </si>
  <si>
    <t>กปว.4.11 (ตัวชี้วัดใหม่) (งบ FF) จำนวนผู้ประกอบการขนาดกลางและขนาดย่อม (SMEs) ที่ได้รับการพัฒนาทักษะ (โครงการยกระดับความพร้อมของเทคโนโลยีและส่งเสริมระบบนิเวศสำหรับสร้างผู้ประกอบการรุ่นใหม่เพื่อตอบโจทย์การพัฒนานวัตกรรมของประเทศ)</t>
  </si>
  <si>
    <t>กปว.4.12 (ตัวชี้วัดใหม่) (งบ FF) จำนวนผู้ประกอบการรายย่อยและวิสาหกิจชุมชน ที่ได้รับการพัฒนาทักษะ (โครงการพัฒนาคุณภาพชีวิตและเศรษฐกิจท้องถิ่นในภูมิภาคด้วยการสนับสนุนการเข้าถึงการใช้ประโยชน์ผลงานวิจัย โครงสร้างพื้นฐาน ววน. และการให้บริการด้านเทคโนโลยี)</t>
  </si>
  <si>
    <t>ตึก มทส. 
(ร้อยละ 100)</t>
  </si>
  <si>
    <t>ตึก ม.อุบล 
(ร้อยละ 60)</t>
  </si>
  <si>
    <t>ตึก ม.พะเยา 
(ร้อยละ 31)</t>
  </si>
  <si>
    <t>84
(งวดที่ 11)</t>
  </si>
  <si>
    <t>100
(งวดที่ 13)</t>
  </si>
  <si>
    <t>92
(งวดที่ 12)</t>
  </si>
  <si>
    <t>4.4
(งวดที่ 2)</t>
  </si>
  <si>
    <t>12.4
(งวดที่ 6)</t>
  </si>
  <si>
    <t>22.6
(งวดที่ 10)</t>
  </si>
  <si>
    <t>34.8
(งวดที่ 14)</t>
  </si>
  <si>
    <t>60
(งวดที่ 18)</t>
  </si>
  <si>
    <t>7
(งวดที่ 3)</t>
  </si>
  <si>
    <t>13
(งวดที่ 5)</t>
  </si>
  <si>
    <t>19
(งวดที่ 7)</t>
  </si>
  <si>
    <t>25
(งวดที่ 9)</t>
  </si>
  <si>
    <t>31
(งวดที่ 11)</t>
  </si>
  <si>
    <t>ยืนยัน Interval = 5 ตามที่ กพร. กำหนด</t>
  </si>
  <si>
    <t>Interval = 5% (18.38 ล้านบาท) 
(เดิม กพร. กำหนด Interval = 1.75 ลบ.)</t>
  </si>
  <si>
    <t>ยืนยัน Interval = 10 ตามที่ กพร. กำหนด คือ เพิ่มร้อยละ 0.5 จากค่าเป้าหมาย ปี 66</t>
  </si>
  <si>
    <t>Interval = 5 ตามที่ กพร. กำหนด คือ เพิ่มร้อยละ 0.5 จากค่าเป้าหมาย ปี 66</t>
  </si>
  <si>
    <t>ยืนยัน Interval = 1 ตามที่ กพร. กำหนด</t>
  </si>
  <si>
    <t xml:space="preserve">35
</t>
  </si>
  <si>
    <t xml:space="preserve">32
</t>
  </si>
  <si>
    <t xml:space="preserve">รายงานในตัวชี้วัด กปว.3.1 (สป.4.1) แล้ว </t>
  </si>
  <si>
    <t>รายงานในตัวชี้วัด กปว.1.6 (สป.2.7) (ผปร.อว) แล้ว</t>
  </si>
  <si>
    <t>ยืนยัน interval = 1 ตามที่ กพร. กำหนด</t>
  </si>
  <si>
    <t>ยืนยัน interval = 5 ตามที่ กพร. กำหนด</t>
  </si>
  <si>
    <t>เครื่องจักร (100)</t>
  </si>
  <si>
    <t>ชุมชน (5,000)</t>
  </si>
  <si>
    <t>เครื่องจักร (500)</t>
  </si>
  <si>
    <t>ชุมชน (10,100)</t>
  </si>
  <si>
    <t xml:space="preserve">1 เรื่อง คือ การจัดงานเทคโนมาร์ทในทุกปี ดังนั้น ในปีต่อไป ไม่ควรกำหนดตัวชี้วัดนี้ </t>
  </si>
  <si>
    <t>Interval = 1</t>
  </si>
  <si>
    <r>
      <t>ตัวชี้วัดเชิงปริมาณ :</t>
    </r>
    <r>
      <rPr>
        <sz val="14"/>
        <color theme="1"/>
        <rFont val="TH SarabunPSK"/>
        <family val="2"/>
      </rPr>
      <t xml:space="preserve"> (สงป.) มูลค่าทางเศรษฐกิจ </t>
    </r>
    <r>
      <rPr>
        <b/>
        <sz val="14"/>
        <color theme="1"/>
        <rFont val="TH SarabunPSK"/>
        <family val="2"/>
        <charset val="222"/>
      </rPr>
      <t>*ตัวชี้วัดซ้ำ ไม่นับ*</t>
    </r>
  </si>
  <si>
    <t>รายงานใน ตัวชี้วัด กปว.1.2 (สป.2.2) แล้ว</t>
  </si>
  <si>
    <t>กปว.4.1 (สป.5.13) ระดับความสำเร็จของผลผลิตส่งเสริมการนำองค์ความรู้และเทคโนโลยีไปใช้ประโยชน์</t>
  </si>
  <si>
    <t xml:space="preserve">กปว.4.2 (สป.5.14) ระดับความสำเร็จของโครงการสร้างและพัฒนาวิสาหกิจในระยะเริ่มต้น </t>
  </si>
  <si>
    <t xml:space="preserve">กปว.4.3 (สป.5.15) ระดับความสำเร็จของโครงการการส่งเสริมศักยภาพผู้ประกอบการธุรกิจนวัตกรรมรายใหม่ระหว่างกิจการขนาดใหญ่และมหาวิทยาลัย (Business Brotherhood) </t>
  </si>
  <si>
    <t>กปว.4.4 (สป.5.16) ระดับความสำเร็จของโครงการส่งเสริมกิจการอุทยานวิทยาศาสตร์ (นิคมธุรกิจวิทยาศาสตร์ภูมิภาค)</t>
  </si>
  <si>
    <t>ยืนยัน Interval = 50 ตามที่ กพร. กำหนด</t>
  </si>
  <si>
    <t xml:space="preserve">Interval = 1 </t>
  </si>
  <si>
    <t xml:space="preserve">กปว.4.5 (สป.5.17) ระดับความสำเร็จของโครงการใช้เทคโนโลยี และนวัตกรรม เพื่อการบริหารจัดการฟาร์ม และสร้างความเป็นอัตลักษณ์ให้กับผลิตภัณฑ์ปศุสัตว์ภาคใต้ชายแดน </t>
  </si>
  <si>
    <t>ยืนยัน Interval = 2 ตามที่ กพร. กำหนด</t>
  </si>
  <si>
    <t xml:space="preserve">กปว.4.6 (สป.5.18) ระดับความสำเร็จของโครงการพัฒนาผลิตภัณฑ์สินค้าชุมชน </t>
  </si>
  <si>
    <t>ยืนยัน Interval = 8 ตามที่ กพร. กำหนด</t>
  </si>
  <si>
    <t>Interval = 4</t>
  </si>
  <si>
    <t>ยืนยัน Interval = 20 ตามที่ กพร. กำหนด</t>
  </si>
  <si>
    <t>Interval = 10</t>
  </si>
  <si>
    <t xml:space="preserve">กปว.4.7 (สป.5.21) ระดับความสำเร็จของผลผลิตบริหารจัดการเทคโนโลยีดิจิทัลและบริการเผยแพร่ข้อมูลสารสนเทศ </t>
  </si>
  <si>
    <t>รายงานในตัวชี้วัด กปว.2.1 (สป.3.5) แล้ว</t>
  </si>
  <si>
    <t>1
(+ outcome1)
(กพร. = 2)</t>
  </si>
  <si>
    <t>1
(+ outcome2)
(กพร. = 3)</t>
  </si>
  <si>
    <r>
      <rPr>
        <b/>
        <sz val="14"/>
        <color theme="1"/>
        <rFont val="TH SarabunPSK"/>
        <family val="2"/>
      </rPr>
      <t>เชิงปริมาณ (ระดับกิจกรรม) :</t>
    </r>
    <r>
      <rPr>
        <sz val="14"/>
        <color theme="1"/>
        <rFont val="TH SarabunPSK"/>
        <family val="2"/>
      </rPr>
      <t xml:space="preserve"> จำนวนกิจกรรมที่เผยแพร่ความรู้ทางด้าน วทน. (1 เรื่อง) (เทคโนมาร์ท)</t>
    </r>
  </si>
  <si>
    <r>
      <rPr>
        <b/>
        <sz val="14"/>
        <color theme="1"/>
        <rFont val="TH SarabunPSK"/>
        <family val="2"/>
      </rPr>
      <t>เชิงปริมาณ (ระดับกิจกรรม)</t>
    </r>
    <r>
      <rPr>
        <sz val="14"/>
        <color theme="1"/>
        <rFont val="TH SarabunPSK"/>
        <family val="2"/>
      </rPr>
      <t xml:space="preserve"> : จำนวนผู้ประกอบการของบริษัทเต็มรูปแบบ (Spin off companies) (5 ราย)</t>
    </r>
  </si>
  <si>
    <r>
      <rPr>
        <b/>
        <sz val="14"/>
        <color theme="1"/>
        <rFont val="TH SarabunPSK"/>
        <family val="2"/>
      </rPr>
      <t>เชิงปริมาณ (ระดับกิจกรรม)</t>
    </r>
    <r>
      <rPr>
        <sz val="14"/>
        <color theme="1"/>
        <rFont val="TH SarabunPSK"/>
        <family val="2"/>
      </rPr>
      <t xml:space="preserve"> : จำนวนผู้ประกอบการที่เกิดขึ้นใหม่ (Startup companies) (100 ราย)</t>
    </r>
  </si>
  <si>
    <r>
      <rPr>
        <b/>
        <sz val="14"/>
        <color theme="1"/>
        <rFont val="TH SarabunPSK"/>
        <family val="2"/>
      </rPr>
      <t>เชิงปริมาณ (ระดับกิจกรรม)</t>
    </r>
    <r>
      <rPr>
        <sz val="14"/>
        <color theme="1"/>
        <rFont val="TH SarabunPSK"/>
        <family val="2"/>
      </rPr>
      <t xml:space="preserve"> : จำนวนผู้ที่เข้ารับการบ่มเพาะความเป็นผู้ประกอบการในระดับ (Pre-Incubation) (800 ราย)</t>
    </r>
  </si>
  <si>
    <r>
      <rPr>
        <b/>
        <sz val="14"/>
        <color theme="1"/>
        <rFont val="TH SarabunPSK"/>
        <family val="2"/>
      </rPr>
      <t>เชิงปริมาณ (ระดับกิจกรรม)</t>
    </r>
    <r>
      <rPr>
        <sz val="14"/>
        <color theme="1"/>
        <rFont val="TH SarabunPSK"/>
        <family val="2"/>
      </rPr>
      <t xml:space="preserve"> : จำนวนวิสาหกิจเริ่มต้นที่ได้รับการสนับสนุนศักยภาพด้วยความร่วมมือระหว่างกิจการขนาดใหญ่และมหาวิทยาลัย (25 ราย)</t>
    </r>
  </si>
  <si>
    <r>
      <rPr>
        <b/>
        <sz val="14"/>
        <color theme="1"/>
        <rFont val="TH SarabunPSK"/>
        <family val="2"/>
      </rPr>
      <t>เชิงปริมาณ (ระดับกิจกรรม)</t>
    </r>
    <r>
      <rPr>
        <sz val="14"/>
        <color theme="1"/>
        <rFont val="TH SarabunPSK"/>
        <family val="2"/>
      </rPr>
      <t xml:space="preserve"> : จำนวนคนที่เกี่ยวข้องกับการส่งเสริมกิจการอุทยานวิทยาศาสตร์ที่ได้รับการพัฒนาศักยภาพ (30 ราย)</t>
    </r>
  </si>
  <si>
    <r>
      <rPr>
        <b/>
        <sz val="14"/>
        <color theme="1"/>
        <rFont val="TH SarabunPSK"/>
        <family val="2"/>
      </rPr>
      <t xml:space="preserve">เชิงปริมาณ (ระดับกิจกรรม) </t>
    </r>
    <r>
      <rPr>
        <sz val="14"/>
        <color theme="1"/>
        <rFont val="TH SarabunPSK"/>
        <family val="2"/>
      </rPr>
      <t>: จำนวนโครงการที่ผ่านความเห็นชอบและเครือข่ายนำไปดำเนินการ (18 โครงการ)</t>
    </r>
  </si>
  <si>
    <r>
      <rPr>
        <b/>
        <sz val="14"/>
        <color theme="1"/>
        <rFont val="TH SarabunPSK"/>
        <family val="2"/>
      </rPr>
      <t xml:space="preserve">เชิงปริมาณ (ระดับกิจกรรม) </t>
    </r>
    <r>
      <rPr>
        <sz val="14"/>
        <color theme="1"/>
        <rFont val="TH SarabunPSK"/>
        <family val="2"/>
      </rPr>
      <t>: จำนวนผู้ใช้บริการพื้นที่อาคารอำนวยการอุทยานวิทยาศาสตร์ทั้ง 3 แห่ง (20,000 คน)</t>
    </r>
  </si>
  <si>
    <r>
      <rPr>
        <b/>
        <sz val="14"/>
        <color theme="1"/>
        <rFont val="TH SarabunPSK"/>
        <family val="2"/>
      </rPr>
      <t>ตัวชี้วัดเชิงปริมาณ</t>
    </r>
    <r>
      <rPr>
        <sz val="14"/>
        <color theme="1"/>
        <rFont val="TH SarabunPSK"/>
        <family val="2"/>
      </rPr>
      <t xml:space="preserve"> : (สงป.) ผลิตภัณฑ์ที่เกิดจากการใช้เทคโนโลยีและนวัตกรรมมาสร้างมูลค่าเศษเหลือจากกระบวนการแปรรูปปศุสัตว์</t>
    </r>
  </si>
  <si>
    <r>
      <rPr>
        <b/>
        <sz val="14"/>
        <color theme="1"/>
        <rFont val="TH SarabunPSK"/>
        <family val="2"/>
      </rPr>
      <t xml:space="preserve">ตัวชี้วัดเชิงปริมาณ </t>
    </r>
    <r>
      <rPr>
        <sz val="14"/>
        <color theme="1"/>
        <rFont val="TH SarabunPSK"/>
        <family val="2"/>
      </rPr>
      <t>: (สงป.) จำนวนผู้ประกอบการใหม่ที่ได้รับการบ่มเพาะ</t>
    </r>
  </si>
  <si>
    <r>
      <rPr>
        <b/>
        <sz val="14"/>
        <color theme="1"/>
        <rFont val="TH SarabunPSK"/>
        <family val="2"/>
      </rPr>
      <t xml:space="preserve">ต้วชี้วัดเชิงคุณภาพ </t>
    </r>
    <r>
      <rPr>
        <sz val="14"/>
        <color theme="1"/>
        <rFont val="TH SarabunPSK"/>
        <family val="2"/>
      </rPr>
      <t>: (สงป.) กลุ่มเกษตรกร/ผู้ประกอบการแปรรูปปศุสัตว์ที่ได้รับการถ่ายทอดเทคโนโลยีนำไปประยุกต์ใช้ในการสร้างมูลค่าเศษเหลือเป็นผลิตภัณฑ์ สามารถผลิตและจำหน่าย สร้างรายได้เพิ่มขึ้น</t>
    </r>
  </si>
  <si>
    <r>
      <rPr>
        <b/>
        <sz val="14"/>
        <color theme="1"/>
        <rFont val="TH SarabunPSK"/>
        <family val="2"/>
      </rPr>
      <t>เชิงปริมาณ (ระดับกิจกรรม)</t>
    </r>
    <r>
      <rPr>
        <sz val="14"/>
        <color theme="1"/>
        <rFont val="TH SarabunPSK"/>
        <family val="2"/>
      </rPr>
      <t xml:space="preserve"> : เกษตรกรที่ได้รับการถ่ายทอดเทคโนโลยี (200 ราย)</t>
    </r>
  </si>
  <si>
    <r>
      <rPr>
        <b/>
        <sz val="14"/>
        <color theme="1"/>
        <rFont val="TH SarabunPSK"/>
        <family val="2"/>
      </rPr>
      <t>เชิงปริมาณ (ระดับกิจกรรม)</t>
    </r>
    <r>
      <rPr>
        <sz val="14"/>
        <color theme="1"/>
        <rFont val="TH SarabunPSK"/>
        <family val="2"/>
      </rPr>
      <t xml:space="preserve"> (สงป./กพร.) : จำนวนผลิตภัณฑ์ OTOP ที่ได้รับการยกระดับด้วยวิทยาศาสตร์ เทคโนโลยีและนวัตกรรม (250 ผลิตภัณฑ์)</t>
    </r>
  </si>
  <si>
    <r>
      <rPr>
        <b/>
        <sz val="14"/>
        <color theme="1"/>
        <rFont val="TH SarabunPSK"/>
        <family val="2"/>
      </rPr>
      <t>เชิงปริมาณ (ระดับกิจกรรม)</t>
    </r>
    <r>
      <rPr>
        <sz val="14"/>
        <color theme="1"/>
        <rFont val="TH SarabunPSK"/>
        <family val="2"/>
      </rPr>
      <t xml:space="preserve"> : จำนวนกิจกรรมที่เผยแพร่ความรู้ทางด้านวิทยาศาสตร์ เทคโนโลยี และนวัตกรรม (14 กิจกรรม : สัปดาห์วิทย์ 1 / อุดหนุนสมาคม 13)</t>
    </r>
  </si>
  <si>
    <t xml:space="preserve">            -  ตัวชี้วัด กปว. 2 ตัวชี้วัด </t>
  </si>
  <si>
    <t xml:space="preserve">            -  ตัวชี้วัดกองทุนส่งเสริม ววน. 4 ตัวชี้วัด </t>
  </si>
  <si>
    <t xml:space="preserve">            -  ตัวชี้วัด สงป. 8 ตัวชี้วัด (39 ตัวชี้วัดย่อย)</t>
  </si>
  <si>
    <t>สรุปตัวชี้วัดและเกณฑ์การให้คะแนนตามแผนที่กลยุทธ์กองส่งเสริมและประสานเพื่อประโยชน์ทางวิทยาศาสตร์วิจัยและนวัตกรรม (กปว.)  ประจำปีงบประมาณ พ.ศ. 2566</t>
  </si>
  <si>
    <r>
      <t>สรุปในปีงบประมาณ พ.ศ. 2566 กปว. ดำเนินงานตามมิติการบริหารราชการ 4 มิติ 7 เป้าประสงค์</t>
    </r>
    <r>
      <rPr>
        <b/>
        <sz val="14"/>
        <color theme="1"/>
        <rFont val="TH SarabunPSK"/>
        <family val="2"/>
      </rPr>
      <t xml:space="preserve"> 24 ตัวชี้วัด</t>
    </r>
    <r>
      <rPr>
        <sz val="14"/>
        <color theme="1"/>
        <rFont val="TH SarabunPSK"/>
        <family val="2"/>
      </rPr>
      <t xml:space="preserve"> (39 ตัวชี้วัดย่อย)</t>
    </r>
  </si>
  <si>
    <r>
      <t xml:space="preserve">ตัวชี้วัดเชิงปริมาณ : </t>
    </r>
    <r>
      <rPr>
        <sz val="14"/>
        <color theme="1"/>
        <rFont val="TH SarabunPSK"/>
        <family val="2"/>
      </rPr>
      <t>(สงป.) จำนวนผู้รับบริการงานด้านการอุดมศึกษา วิทยาศาสตร์ วิจัยและนวัตกรรม (ปค.)</t>
    </r>
  </si>
  <si>
    <r>
      <t>ตัวชี้วัดเชิงปริมาณ :</t>
    </r>
    <r>
      <rPr>
        <sz val="14"/>
        <color theme="1"/>
        <rFont val="TH SarabunPSK"/>
        <family val="2"/>
      </rPr>
      <t xml:space="preserve"> (สงป.) จำนวนแผนงาน/โครงการด้านการอุดมศึกษา วิทยาศาสตร์ วิจัยและนวัตกรรม ที่บรรจุในแผนพัฒนาพื้นที่ (ปค.)</t>
    </r>
  </si>
  <si>
    <r>
      <rPr>
        <b/>
        <sz val="14"/>
        <color theme="1"/>
        <rFont val="TH SarabunPSK"/>
        <family val="2"/>
      </rPr>
      <t>เชิงปริมาณ (ระดับกิจกรรม)</t>
    </r>
    <r>
      <rPr>
        <sz val="14"/>
        <color theme="1"/>
        <rFont val="TH SarabunPSK"/>
        <family val="2"/>
      </rPr>
      <t xml:space="preserve"> : จำนวนผลงานด้านวิทยาศาสตร์ เทคโนโลยี และนวัตกรรม ที่ส่งเสริมไปใช้ในการเพิ่มศักยภาพ (22 เรื่อง) (ชุมชน)</t>
    </r>
  </si>
  <si>
    <r>
      <rPr>
        <b/>
        <sz val="14"/>
        <color theme="1"/>
        <rFont val="TH SarabunPSK"/>
        <family val="2"/>
      </rPr>
      <t xml:space="preserve">เชิงปริมาณ (ระดับกิจกรรม) </t>
    </r>
    <r>
      <rPr>
        <sz val="14"/>
        <color theme="1"/>
        <rFont val="TH SarabunPSK"/>
        <family val="2"/>
      </rPr>
      <t>: จำนวนเรื่องที่มีการนำ อววน. ไปสนับสนุนการพัฒนาพื้นที่ (4 เรื่อง) (ปค.)</t>
    </r>
  </si>
  <si>
    <r>
      <rPr>
        <b/>
        <sz val="14"/>
        <color theme="1"/>
        <rFont val="TH SarabunPSK"/>
        <family val="2"/>
      </rPr>
      <t xml:space="preserve">เชิงปริมาณ (ระดับกิจกรรม) </t>
    </r>
    <r>
      <rPr>
        <sz val="14"/>
        <color theme="1"/>
        <rFont val="TH SarabunPSK"/>
        <family val="2"/>
      </rPr>
      <t>: จำนวนเทคโนโลยีเครื่องจักร เครื่องมือและอุปกรณ์ ที่ได้รับการออกแบบ วิจัยและพัฒนา (28 เรื่อง) (เครื่องจักร)</t>
    </r>
  </si>
  <si>
    <r>
      <t>กปว.1.1 (สป.2.1) (ผปร., สงป.) ผู้ประกอบการ ชุมชน สถานประกอบการที่ได้รับการถ่ายทอดองค์ความรู้ เทคโนโลยีและนวัตกรรมไปใช้ประโยชน์ในการสร้างมูลค่าทางเศรษฐกิจและยกระดับคุณภาพชีวิต</t>
    </r>
    <r>
      <rPr>
        <sz val="12"/>
        <color theme="1"/>
        <rFont val="TH SarabunPSK"/>
        <family val="2"/>
      </rPr>
      <t xml:space="preserve"> (259 ราย)</t>
    </r>
  </si>
  <si>
    <t>กปว.1.2 (สป.2.2) (ผปร.อว., ผปร., สงป.) มูลค่าผลที่กระทบต่อเศรษฐกิจและสังคมที่ผู้ประกอบการ ชุมชนนำผลงานวิจัยพัฒนาไปใช้ประโยชน์ โดยกลไกสนับสนุนของสำนักงานปลัดกระทรวงการอุดมศึกษา วิทยาศาสตร์ วิจัยและนวัตกรรม (367.5 ล้านบาท)
(ผปร.อว. มูลค่าผลกระทบต่อเศรษฐกิจ* สังคม และคุณภาพชีวิตที่เกิดจากการนำผลงานวิจัย และพัฒนานวัตกรรมไปใช้ประโยชน์) (367.5 ล้านบาท)</t>
  </si>
  <si>
    <r>
      <t>กปว.1.6 (สป.2.7) (ผปร.อว) จำนวนผู้เข้ารับการถ่ายทอดความรู้และเรียนรู้ ผ่านการเข้าร่วมกิจกรรม/ฝึกอบรม/แหล่งเรียนรู้ ตลอดจนการเข้าถึงสื่อในรูปแบบ Lifelong Learning</t>
    </r>
    <r>
      <rPr>
        <b/>
        <sz val="12"/>
        <color theme="1"/>
        <rFont val="TH SarabunPSK"/>
        <family val="2"/>
      </rPr>
      <t xml:space="preserve"> </t>
    </r>
    <r>
      <rPr>
        <sz val="12"/>
        <color theme="1"/>
        <rFont val="TH SarabunPSK"/>
        <family val="2"/>
      </rPr>
      <t>(306,000 คน)</t>
    </r>
  </si>
  <si>
    <r>
      <t>กปว.1.5 (สป.2.6) (ผปร.อว) จำนวนชุมชน/ท้องถิ่นที่ อววน. เข้าไปช่วยพัฒนา</t>
    </r>
    <r>
      <rPr>
        <b/>
        <sz val="14"/>
        <color theme="1"/>
        <rFont val="TH SarabunPSK"/>
        <family val="2"/>
      </rPr>
      <t xml:space="preserve"> </t>
    </r>
    <r>
      <rPr>
        <sz val="12"/>
        <color theme="1"/>
        <rFont val="TH SarabunPSK"/>
        <family val="2"/>
      </rPr>
      <t>(5 ชุมชน)</t>
    </r>
  </si>
  <si>
    <t>ธท./ยส.</t>
  </si>
  <si>
    <t>ทุกกลุ่ม</t>
  </si>
  <si>
    <t>กปว.3.1(สป.4.1)  ร้อยละของระดับความพึงพอใจของผู้รับบริการ (ร้อยละ 75)</t>
  </si>
  <si>
    <r>
      <t xml:space="preserve">เชิงปริมาณ : จำนวนผู้รับบริการงานด้านการอุดมศึกษา วิทยาศาสตร์ วิจัยและนวัตกรรม (2,000 ราย) </t>
    </r>
    <r>
      <rPr>
        <sz val="12"/>
        <color theme="1"/>
        <rFont val="TH SarabunPSK"/>
        <family val="2"/>
      </rPr>
      <t>ปค. 2,000 ราย</t>
    </r>
  </si>
  <si>
    <r>
      <t>เชิงปริมาณ : จำนวนแผนงาน/โครงการด้านการอุดมศึกษา วิทยาศาสตร์ วิจัยและนวัตกรรม ที่บรรจุในแผนพัฒนาพื้นที่ (4 โครงการ)</t>
    </r>
    <r>
      <rPr>
        <sz val="12"/>
        <color theme="1"/>
        <rFont val="TH SarabunPSK"/>
        <family val="2"/>
      </rPr>
      <t xml:space="preserve"> ปค. 4 โครงการ</t>
    </r>
  </si>
  <si>
    <r>
      <t xml:space="preserve">เชิงคุณภาพ : ผู้รับการถ่ายทอดเทคโนโลยีนำผลงานไปใช้ประโยชน์ </t>
    </r>
    <r>
      <rPr>
        <sz val="12"/>
        <color theme="1"/>
        <rFont val="TH SarabunPSK"/>
        <family val="2"/>
      </rPr>
      <t>(ร้อยละ 60)</t>
    </r>
  </si>
  <si>
    <t>กิจกรรม : การส่งเสริมการพัฒนาเทคโนโลยี เครื่องจักร เครื่องมือ และอุปกรณ์ เพื่อเพิ่มขีดความสามารถของภาคการผลิตและบริการ 
กิจกรรม : การส่งเสริมการนำวิทยาศาสตร์ เทคโนโลยีและนวัตกรรม เพื่อเพิ่มศักยภาพการผลิตและเศรษฐกิจชุมชน</t>
  </si>
  <si>
    <t>ธท./ปค./ยส.</t>
  </si>
  <si>
    <t>ทุกโครงการ/กิจกรรม</t>
  </si>
  <si>
    <t>เชิงปริมาณ : จำนวนผู้เข้าร่วมกิจกรรมด้านวิทยาศาสตร์ เทคโนโลยี และนวัตกรรม (306,000 คน)</t>
  </si>
  <si>
    <t>เชิงปริมาณ (ระดับกิจกรรม) : จำนวนกิจกรรมที่เผยแพร่ความรู้ทางด้านวิทยาศาสตร์ เทคโนโลยี และนวัตกรรม (14 กิจกรรม)</t>
  </si>
  <si>
    <r>
      <t>กปว.4.8 (สป.5.28)</t>
    </r>
    <r>
      <rPr>
        <sz val="14"/>
        <color theme="1"/>
        <rFont val="TH SarabunPSK"/>
        <family val="2"/>
      </rPr>
      <t xml:space="preserve"> ตัวชี้วัดเชิงปริมาณ</t>
    </r>
    <r>
      <rPr>
        <b/>
        <sz val="14"/>
        <color theme="1"/>
        <rFont val="TH SarabunPSK"/>
        <family val="2"/>
      </rPr>
      <t xml:space="preserve"> : </t>
    </r>
    <r>
      <rPr>
        <sz val="14"/>
        <color theme="1"/>
        <rFont val="TH SarabunPSK"/>
        <family val="2"/>
      </rPr>
      <t>(สงป.) ร้อยละความสำเร็จการก่อสร้างอาคารอำนวยการอุทยานวิทยาศาสตร์ภูมิภาคภาคตะวันออกเฉียงเหนือตอนล่าง (สะสม)</t>
    </r>
    <r>
      <rPr>
        <b/>
        <sz val="14"/>
        <color theme="1"/>
        <rFont val="TH SarabunPSK"/>
        <family val="2"/>
      </rPr>
      <t xml:space="preserve"> *ตัวชี้วัดซ้ำ ไม่นับ*</t>
    </r>
  </si>
  <si>
    <r>
      <t>กปว.4.9 (สป.5.29)</t>
    </r>
    <r>
      <rPr>
        <sz val="14"/>
        <color theme="1"/>
        <rFont val="TH SarabunPSK"/>
        <family val="2"/>
      </rPr>
      <t xml:space="preserve"> ตัวชี้วัดเชิงปริมาณ</t>
    </r>
    <r>
      <rPr>
        <b/>
        <sz val="14"/>
        <color theme="1"/>
        <rFont val="TH SarabunPSK"/>
        <family val="2"/>
      </rPr>
      <t xml:space="preserve"> : </t>
    </r>
    <r>
      <rPr>
        <sz val="14"/>
        <color theme="1"/>
        <rFont val="TH SarabunPSK"/>
        <family val="2"/>
      </rPr>
      <t>(สงป.) ร้อยละความสำเร็จการก่อสร้างอาคารศูนย์พัฒนาผู้ประกอบการนวัตกรรม (มหาวิทยาลัยอุบลราชธานี ตำบลศรีไค อำเภอวารินชำราบ จังหวัดอุบลราชธานี)</t>
    </r>
    <r>
      <rPr>
        <b/>
        <sz val="14"/>
        <color theme="1"/>
        <rFont val="TH SarabunPSK"/>
        <family val="2"/>
      </rPr>
      <t xml:space="preserve">  *ตัวชี้วัดซ้ำ ไม่นับ*</t>
    </r>
  </si>
  <si>
    <r>
      <t>กปว.4.10 (สป.5.31)</t>
    </r>
    <r>
      <rPr>
        <sz val="14"/>
        <color theme="1"/>
        <rFont val="TH SarabunPSK"/>
        <family val="2"/>
      </rPr>
      <t xml:space="preserve"> ตัวชี้วัดเชิงปริมาณ</t>
    </r>
    <r>
      <rPr>
        <b/>
        <sz val="14"/>
        <color theme="1"/>
        <rFont val="TH SarabunPSK"/>
        <family val="2"/>
      </rPr>
      <t xml:space="preserve"> :</t>
    </r>
    <r>
      <rPr>
        <sz val="14"/>
        <color theme="1"/>
        <rFont val="TH SarabunPSK"/>
        <family val="2"/>
      </rPr>
      <t xml:space="preserve"> (สงป.) ร้อยละความสำเร็จการก่อสร้าง ศูนย์พัฒนาผู้ประกอบการนวัตกรรมและถ่ายทอดเทคโนโลยี อุทยานวิทยาศาสตร์มหาวิทยาลัยพะเยา จังหวัดพะเยา </t>
    </r>
    <r>
      <rPr>
        <b/>
        <sz val="14"/>
        <color theme="1"/>
        <rFont val="TH SarabunPSK"/>
        <family val="2"/>
      </rPr>
      <t>*ตัวชี้วัดซ้ำ ไม่นับ*</t>
    </r>
  </si>
  <si>
    <r>
      <t>มิติที่ 3</t>
    </r>
    <r>
      <rPr>
        <b/>
        <sz val="14"/>
        <color theme="1"/>
        <rFont val="TH SarabunPSK"/>
        <family val="2"/>
      </rPr>
      <t xml:space="preserve">  ประสิทธิภาพของการปฏิบัติราชการ น้ำหนักร้อยละ 35 (เป้าประสงค์ 4-5)  มี 17 ตัวชี้วัด</t>
    </r>
  </si>
  <si>
    <t>60 ราย</t>
  </si>
  <si>
    <t>50 ราย</t>
  </si>
  <si>
    <t>ตัวชี้วัดก่อสร้างให้นำค่าเป้าหมายไว้ที่ระดับ 5
(ตึก มทส. interval = 1 งวด, ตึก ม.อุบล  interval = 4 งวด และตึก ม.พะเยา interval = 2 งวด) 
(เดิม กพร. กำหนด interval = ร้อยละ 1)</t>
  </si>
  <si>
    <t>ทบทวนผลการดำเนินงานในปีที่ผ่านมา</t>
  </si>
  <si>
    <t>กำหนดแผนการดำเนินงานประจำปี</t>
  </si>
  <si>
    <t>แจ้งเวียนแผนการดำเนินงานและดำเนินการตามแผนการดำเนินงาน</t>
  </si>
  <si>
    <t>ดำเนินการตามแผนการดำเนินงาน และมีการทบทวนแผนการดำเนินงานที่กำหนดไว้</t>
  </si>
  <si>
    <t>สรุปผลการดำเนินงานและนำเสนอผู้บริหารให้ข้อคิดเห็น</t>
  </si>
  <si>
    <t>กปว.4.11 (ตัวชี้วัดใหม่) (งบ FF) จำนวนผู้ประกอบการขนาดกลางและขนาดย่อม (SMEs) ที่ได้รับการพัฒนาทักษะ (60 ราย)</t>
  </si>
  <si>
    <t>กปว.4.12 (ตัวชี้วัดใหม่) (งบ FF) จำนวนผู้ประกอบการรายย่อยและวิสาหกิจชุมชน ที่ได้รับการพัฒนาทักษะ (50 ราย)</t>
  </si>
  <si>
    <t>Interval ร้อยละ 10 (1,060 คน) 
(เดิม กพร. กำหนด interval = 100)</t>
  </si>
  <si>
    <t>ผู้รับผิดชอบ : เมธี
PM : ชลิศา</t>
  </si>
  <si>
    <t>ผู้รับผิดชอบ : ทิพวัลย์
PM : ชาญวิทย์/สิริพร</t>
  </si>
  <si>
    <t>ผู้รับผิดชอบ : ทิพวัลย์
PM : สิริพร</t>
  </si>
  <si>
    <t xml:space="preserve">ผู้รับผิดชอบ &amp; PM : เมธี 
</t>
  </si>
  <si>
    <t>ผู้รับผิดชอบ : เมธี
PM : ชาญวิทย์</t>
  </si>
  <si>
    <t>ผู้รับผิดชอบ : เมธี
PM : ดาวริน</t>
  </si>
  <si>
    <t>ผู้รับผิดชอบ : เอกพงศ์
PM : อัญชลี</t>
  </si>
  <si>
    <t>ผู้รับผิดชอบ : ทิพวัลย์
PM : ชลิศา</t>
  </si>
  <si>
    <t>ผู้รับผิดชอบ : ทิพวัลย์
PM : สมบัติ</t>
  </si>
  <si>
    <t>ผู้รับผิดชอบ : ทิพวัลย์
PM : ชาญวิทย์</t>
  </si>
  <si>
    <t>ผู้รับผิดชอบ : ดารนี
PM : ดารนี/กัญญา/เอกชัย/จิรวัฒน์/สิรีกานต์/มัชฌิมา/ธันยนันท์</t>
  </si>
  <si>
    <t>ผู้รับผิดชอบ : เอกพงศ์
PM : เอกพงศ์/เมธี/จิรวัฒน์/สิรีกานต์</t>
  </si>
  <si>
    <t>ผู้รับผิดชอบ : ทิพวัลย์
PM : วัฒนจักร/สุมนรัตน์/สิริพร</t>
  </si>
  <si>
    <t>ผู้รับผิดชอบ : ดารนี
PM : สรรณพ/ณัฏฐพัชร์</t>
  </si>
  <si>
    <t>ผู้รับผิดชอบ : ทิพวัลย์
PM : สมบัติ/สิริพร/ชลิศา</t>
  </si>
  <si>
    <t>ผู้รับผิดชอบ : เอกพงศ์
PM : เอกพงศ์/ชาญวิทย์/จิรวัฒน์/ชลิศา</t>
  </si>
  <si>
    <t>ผู้รับผิดชอบ : เอกพงศ์
PM : เอกพงศ์/เมธี/ชาญวิทย์/ดาวริน/จิรวัฒน์/อัญชลี</t>
  </si>
  <si>
    <t xml:space="preserve">               ทั้งนี้ให้ใส่รายละเอียดการแสดงความรับผิดชอบโดยตรงหรือการสนับสนุนอย่างย่อใน ( ) โดยใช้สัญลักษณ์ O หรือ S   </t>
  </si>
  <si>
    <t xml:space="preserve">               การมอบหมายผู้รับผิดชอบตัวชี้วัด อ้างอิงตามบันทึกข้อความ ที่ อว 0207.2/ว2631 ลงวันที่ 19 ตุลาคม 2565</t>
  </si>
  <si>
    <t>กปว.4.8 (สป.5.28) ร้อยละความสำเร็จของโครงการพัฒนาเมืองศูนย์กลางจังหวัดเป็นเมืองน่าอยู่</t>
  </si>
  <si>
    <t>ร้อยละ 100</t>
  </si>
  <si>
    <t>กปว.4.9 (สป.5.29) ร้อยละความสำเร็จของโครงการพัฒนานวัตกรรมเพื่อการพัฒนาภาค</t>
  </si>
  <si>
    <t>ร้อยละ 60</t>
  </si>
  <si>
    <t xml:space="preserve">กปว.4.10 (สป.5.31) ร้อยละความสำเร็จของโครงการศูนย์พัฒนาผู้ประกอบการนวัตกรรมและถ่ายทอดเทคโนโลยี อุทยานวิทยาศาสตร์มหาวิทยาลัยพะเยา </t>
  </si>
  <si>
    <t>ร้อยละ 31</t>
  </si>
  <si>
    <t xml:space="preserve">กปว.1.1 (สป.2.1) (ผปร., สงป.) ผู้ประกอบการ ชุมชน สถานประกอบการที่ได้รับการถ่ายทอดองค์ความรู้ เทคโนโลยีและนวัตกรรมไปใช้ประโยชน์ในการสร้างมูลค่าทางเศรษฐกิจและยกระดับคุณภาพชีวิต </t>
  </si>
  <si>
    <t>กปว.1.2 (สป.2.2) (ผปร.อว., ผปร., สงป.) มูลค่าผลที่กระทบต่อเศรษฐกิจและสังคมที่ผู้ประกอบการ ชุมชนนำผลงานวิจัยพัฒนาไปใช้ประโยชน์ โดยกลไกสนับสนุนของสำนักงานปลัดกระทรวงการอุดมศึกษา วิทยาศาสตร์ วิจัยและนวัตกรรม
(ผปร.อว. มูลค่าผลกระทบต่อเศรษฐกิจ* สังคม และคุณภาพชีวิตที่เกิดจากการนำผลงานวิจัย และพัฒนานวัตกรรมไปใช้ประโยชน์)</t>
  </si>
  <si>
    <t xml:space="preserve">กปว.1.3 (สป.2.3) (ผปร.อว., ผปร., สงป.) มูลค่าการลงทุนวิจัยของบริษัทที่มาใช้ประโยชน์ในเขตนวัตกรรม </t>
  </si>
  <si>
    <t xml:space="preserve">กปว.1.4 (สป.2.4) (ผปร.อว., ผปร., สงป.) จำนวนผู้ประกอบการที่มาใช้ประโยชน์ในเขตนวัตกรรม </t>
  </si>
  <si>
    <t xml:space="preserve">กปว.1.5 (สป.2.6) (ผปร.อว) จำนวนชุมชน/ท้องถิ่นที่ อววน. เข้าไปช่วยพัฒนา </t>
  </si>
  <si>
    <t xml:space="preserve">กปว.1.6 (สป.2.7) (ผปร.อว) จำนวนผู้เข้ารับการถ่ายทอดความรู้และเรียนรู้ ผ่านการเข้าร่วมกิจกรรม/ฝึกอบรม/แหล่งเรียนรู้ ตลอดจนการเข้าถึงสื่อในรูปแบบ Lifelong Learning </t>
  </si>
  <si>
    <t xml:space="preserve">กปว.2.1 (สป.3.5) (ผปร., สงป.) ร้อยละความสำเร็จของการพัฒนาโครงสร้างพื้นฐานด้านการอุดมศึกษา วิทยาศาสตร์ วิจัยและนวัตกรรมตามแผนงาน </t>
  </si>
  <si>
    <t xml:space="preserve">กปว.3.1 (สป.4.1) ร้อยละของระดับความพึงพอใจของผู้รับบริการ </t>
  </si>
  <si>
    <t xml:space="preserve">กปว.4.1 (สป.5.13) ระดับความสำเร็จของผลผลิตส่งเสริมการนำองค์ความรู้และเทคโนโลยีไปใช้ประโยชน์ </t>
  </si>
  <si>
    <t xml:space="preserve">กปว.4.4 (สป.5.16) ระดับความสำเร็จของโครงการส่งเสริมกิจการอุทยานวิทยาศาสตร์ (นิคมธุรกิจวิทยาศาสตร์ภูมิภาค) </t>
  </si>
  <si>
    <t>กปว7.1 (สป.8.1) ระดับความสำเร็จของการได้รับรางวัลระดับชาติ (ระดับ 3)</t>
  </si>
  <si>
    <t xml:space="preserve">Interval = 2 </t>
  </si>
  <si>
    <t xml:space="preserve">98.209 
</t>
  </si>
  <si>
    <t xml:space="preserve">63.417 
</t>
  </si>
  <si>
    <t xml:space="preserve">60.889 
</t>
  </si>
  <si>
    <t xml:space="preserve">230.804
</t>
  </si>
  <si>
    <t xml:space="preserve">301.017 
</t>
  </si>
  <si>
    <t xml:space="preserve">101.746 
</t>
  </si>
  <si>
    <t>กปว.3.1 (สป.4.1)  ร้อยละของระดับความพึงพอใจของผู้รับบริการ (ร้อยละ 75)</t>
  </si>
  <si>
    <r>
      <t xml:space="preserve">93
</t>
    </r>
    <r>
      <rPr>
        <sz val="12"/>
        <color theme="1"/>
        <rFont val="TH SarabunPSK"/>
        <family val="2"/>
      </rPr>
      <t>(ของแผนการใช้จ่ายทั้งปี)</t>
    </r>
  </si>
  <si>
    <t xml:space="preserve">19,575
</t>
  </si>
  <si>
    <t xml:space="preserve">12,964 
</t>
  </si>
  <si>
    <t xml:space="preserve">20,899
</t>
  </si>
  <si>
    <t xml:space="preserve">15,281
</t>
  </si>
  <si>
    <t xml:space="preserve">Interval ร้อยละ 10 (510 คน)  
</t>
  </si>
  <si>
    <t xml:space="preserve">ยืนยัน Interval = 2.5 ตามที่ กพร. กำหนด 
</t>
  </si>
  <si>
    <t xml:space="preserve">ยืนยัน Interval = 5 ตามที่ กพร. กำหนด 
</t>
  </si>
  <si>
    <t>Interval = 2 
(เดิม กพร. กำหนด Interval = 1)</t>
  </si>
  <si>
    <t xml:space="preserve">ยืนยัน interval = 1 ตามที่ กพร. กำหนด
</t>
  </si>
  <si>
    <t xml:space="preserve">Interval = 5 </t>
  </si>
  <si>
    <t xml:space="preserve">Interval = 10 คิดจาก 0.1 เท่าของค่าเป้าหมาย
</t>
  </si>
  <si>
    <t xml:space="preserve">Interval = 20  </t>
  </si>
  <si>
    <t xml:space="preserve">Interval = 3 </t>
  </si>
  <si>
    <t xml:space="preserve">Interval = 1  </t>
  </si>
  <si>
    <t>6
(+outcome1)</t>
  </si>
  <si>
    <t>6
(+outcome2)</t>
  </si>
  <si>
    <t xml:space="preserve">1
(+outcome1)
</t>
  </si>
  <si>
    <t xml:space="preserve">1
(+outcome2)
</t>
  </si>
  <si>
    <t xml:space="preserve">ยืนยัน Interval = 1 ตามที่ กพร. กำหนด </t>
  </si>
  <si>
    <t xml:space="preserve">interval = 2  </t>
  </si>
  <si>
    <t xml:space="preserve">interval = 500 </t>
  </si>
  <si>
    <t>interval = 1 (กพร.)
ตัวชี้วัดนี้เริ่มวัดใน ปี 65</t>
  </si>
  <si>
    <r>
      <t xml:space="preserve">93
</t>
    </r>
    <r>
      <rPr>
        <sz val="12"/>
        <color theme="1"/>
        <rFont val="TH SarabunPSK"/>
        <family val="2"/>
      </rPr>
      <t>(ของแผนการใช้จ่ายนับถึง 28 ก.พ. 66)</t>
    </r>
  </si>
  <si>
    <r>
      <t>ตัวชี้วัดเชิงคุณภาพ :</t>
    </r>
    <r>
      <rPr>
        <sz val="14"/>
        <color theme="1"/>
        <rFont val="TH SarabunPSK"/>
        <family val="2"/>
      </rPr>
      <t xml:space="preserve"> (สงป.) ผู้รับการถ่ายทอดเทคโนโลยีนำผลงานไปใช้ประโยชน์</t>
    </r>
    <r>
      <rPr>
        <b/>
        <sz val="14"/>
        <color theme="1"/>
        <rFont val="TH SarabunPSK"/>
        <family val="2"/>
        <charset val="222"/>
      </rPr>
      <t xml:space="preserve"> </t>
    </r>
    <r>
      <rPr>
        <sz val="14"/>
        <color theme="1"/>
        <rFont val="TH SarabunPSK"/>
        <family val="2"/>
      </rPr>
      <t>(ชุมชน, เครื่องจักร)</t>
    </r>
  </si>
  <si>
    <r>
      <t xml:space="preserve">ตัวชี้วัดเชิงปริมาณ : </t>
    </r>
    <r>
      <rPr>
        <sz val="14"/>
        <color theme="1"/>
        <rFont val="TH SarabunPSK"/>
        <family val="2"/>
      </rPr>
      <t xml:space="preserve">(สงป.) จำนวนผู้เข้าร่วมกิจกรรมด้านวิทยาศาสตร์ เทคโนโลยี และนวัตกรรม </t>
    </r>
    <r>
      <rPr>
        <b/>
        <sz val="14"/>
        <color theme="1"/>
        <rFont val="TH SarabunPSK"/>
        <family val="2"/>
      </rPr>
      <t>*ตัวชี้วัดซ้ำ ไม่นับ*</t>
    </r>
  </si>
  <si>
    <t xml:space="preserve">25
</t>
  </si>
  <si>
    <t xml:space="preserve">15
</t>
  </si>
  <si>
    <t xml:space="preserve">19
</t>
  </si>
  <si>
    <t>ปี 64-65 ไม่ตอบตัวชี้วัดนี้</t>
  </si>
  <si>
    <t>ปี 63 ไม่ตอบตัวชี้วัดนี้</t>
  </si>
  <si>
    <t xml:space="preserve">Interval = 14 
(เดิม กพร. กำหนด = 2)
อุทยานฯ รายงานตัวชี้วัดนี้ในปี 65 เป็นปีแรก
ปค., ปศุสัตว์ จะรายงานตัวชี้วัดนี้ในปี 66 เป็นปีแรก
</t>
  </si>
  <si>
    <t xml:space="preserve">ยืนยันค่า Interval = 1 ตามที่ กพร. กำหนด
ปค. จะรายงานตัวชี้วัดนี้ในปี 66 เป็นปีแรก
</t>
  </si>
  <si>
    <r>
      <t xml:space="preserve">กปว.1.6 (สป.2.7) (ผปร.อว) จำนวนผู้เข้ารับการถ่ายทอดความรู้และเรียนรู้ ผ่านการเข้าร่วมกิจกรรม/ฝึกอบรม/แหล่งเรียนรู้ ตลอดจนการเข้าถึงสื่อในรูปแบบ Lifelong Learning </t>
    </r>
    <r>
      <rPr>
        <sz val="14"/>
        <color theme="1"/>
        <rFont val="TH SarabunPSK"/>
        <family val="2"/>
      </rPr>
      <t>(</t>
    </r>
    <r>
      <rPr>
        <b/>
        <sz val="14"/>
        <color theme="1"/>
        <rFont val="TH SarabunPSK"/>
        <family val="2"/>
      </rPr>
      <t>306,000</t>
    </r>
    <r>
      <rPr>
        <i/>
        <sz val="14"/>
        <color theme="1"/>
        <rFont val="TH SarabunPSK"/>
        <family val="2"/>
      </rPr>
      <t xml:space="preserve"> </t>
    </r>
    <r>
      <rPr>
        <b/>
        <sz val="14"/>
        <color theme="1"/>
        <rFont val="TH SarabunPSK"/>
        <family val="2"/>
      </rPr>
      <t>คน</t>
    </r>
    <r>
      <rPr>
        <sz val="14"/>
        <color theme="1"/>
        <rFont val="TH SarabunPSK"/>
        <family val="2"/>
      </rPr>
      <t xml:space="preserve">: สัปดาห์วิทย์ 53,088 เทคโนมาร์ท 885 อุดหนุนฯ 177) </t>
    </r>
  </si>
  <si>
    <t xml:space="preserve">ยืนยัน Interval ตามที่ กพร. : กำหนด คือ  ผลต่างระหว่าง (ปี 63,64+64,65) หาร 2 Interval = 54,150
ปี 63 ไม่ได้จัดงานเทคโนมาร์ท เนื่องจากนำงบฯ ไปช่วยเหลือ COVID-19
</t>
  </si>
  <si>
    <t>interval = 2
ตัวชี้วัดใหม่ เริ่มวัดในปี 66</t>
  </si>
  <si>
    <t>interval = 1 (กพร.)
ตัวชี้วัดใหม่ เริ่มวัดใน ปี 66</t>
  </si>
  <si>
    <t xml:space="preserve">10
(ครึ่งแรก)
</t>
  </si>
  <si>
    <t>5
(ครึ่งแรก)</t>
  </si>
  <si>
    <t>3.0
(ครึ่งแรก)</t>
  </si>
  <si>
    <t>1.5
(ครึ่งแรก)</t>
  </si>
  <si>
    <t>กปว.4.2 (สป.5.14) ระดับความสำเร็จของโครงการสร้างและพัฒนาวิสาหกิจในระยะเริ่มต้น  (UBI)</t>
  </si>
  <si>
    <t>ครึ่งแรก (นับถึง 28 ก.พ. 66)</t>
  </si>
  <si>
    <t>OTOP (50)</t>
  </si>
  <si>
    <t>เครื่องจักร (6)</t>
  </si>
  <si>
    <t>ชุมชน (8)</t>
  </si>
  <si>
    <t>30.0
(ครึ่งแรก)</t>
  </si>
  <si>
    <t>15
(ครึ่งแรก)</t>
  </si>
  <si>
    <t xml:space="preserve">Interval = 7 </t>
  </si>
  <si>
    <t>N/A</t>
  </si>
  <si>
    <r>
      <rPr>
        <b/>
        <sz val="14"/>
        <color theme="1"/>
        <rFont val="TH SarabunPSK"/>
        <family val="2"/>
      </rPr>
      <t>เชิงปริมาณ (ระดับกิจกรรม)</t>
    </r>
    <r>
      <rPr>
        <sz val="14"/>
        <color theme="1"/>
        <rFont val="TH SarabunPSK"/>
        <family val="2"/>
      </rPr>
      <t xml:space="preserve"> : จำนวนครั้งที่มีผู้ใช้บริการโครงสร้างพื้นฐานภายใต้โครงการรอุทยานวิทยาศาสตร์สุขภาพและความงาม มหาวิทยาลัยแม่ฟ้าหลวง (100 ครั้ง)</t>
    </r>
  </si>
  <si>
    <t>ครั้ง</t>
  </si>
  <si>
    <r>
      <t xml:space="preserve">เชิงปริมาณ (ระดับกิจกรรม) : </t>
    </r>
    <r>
      <rPr>
        <sz val="14"/>
        <color theme="1"/>
        <rFont val="TH SarabunPSK"/>
        <family val="2"/>
      </rPr>
      <t>จำนวนผลิตภัณฑ์ที่ได้รับการพัฒนาต้นแบบ หรือยกระดับนวัตกรรม (15 ผลิตภัณฑ์)</t>
    </r>
  </si>
  <si>
    <r>
      <t xml:space="preserve">เชิงปริมาณ (ระดับกิจกรรม) : </t>
    </r>
    <r>
      <rPr>
        <sz val="14"/>
        <color theme="1"/>
        <rFont val="TH SarabunPSK"/>
        <family val="2"/>
      </rPr>
      <t>จำนวนผู้ประกอบการที่ได้รับการพัฒนา หรือยกระดับกระบวนการผลิตเชิงอุตสาหกรรม (15 ราย)</t>
    </r>
  </si>
  <si>
    <t>6 ห้อง และได้รับการผลการตรววจติดตามภายใน internal-Audit</t>
  </si>
  <si>
    <r>
      <rPr>
        <b/>
        <sz val="14"/>
        <color theme="1"/>
        <rFont val="TH SarabunPSK"/>
        <family val="2"/>
      </rPr>
      <t>เชิงปริมาณ (ระดับกิจกรรม)</t>
    </r>
    <r>
      <rPr>
        <sz val="14"/>
        <color theme="1"/>
        <rFont val="TH SarabunPSK"/>
        <family val="2"/>
      </rPr>
      <t xml:space="preserve"> การพัฒนาศักยภาพบุคลากรผู้ปฏิบัติงานที่เกี่ยวข้องกับห้องปฏิบัติการกลางอุทยานวิทยาศาสตร์ภาคเหนือ (จ.เชียงใหม่) ตามระบบบริหารงานคุณภาพตามมาตรฐานสากล ISO/IEC 17025 : 2017 (5 หลักสูตร)</t>
    </r>
  </si>
  <si>
    <t>หลักสูตร</t>
  </si>
  <si>
    <r>
      <t xml:space="preserve">เชิงปริมาณ (ระดับกิจกรรม) : </t>
    </r>
    <r>
      <rPr>
        <sz val="14"/>
        <color theme="1"/>
        <rFont val="TH SarabunPSK"/>
        <family val="2"/>
      </rPr>
      <t>จำนวนห้องปฏิบัติการที่ผ่านการทดสอบความชำนาญ (Proficiency Testing) (5 ห้อง)</t>
    </r>
  </si>
  <si>
    <t>ห้อง</t>
  </si>
  <si>
    <t>มีการดำเนินงานด้านยุทธศาสตร์ฯ บรรลุตามเป้าหมายร้อยละ 65 - 74.99</t>
  </si>
  <si>
    <t>มีการดำเนินงานด้านยุทธศาสตร์ฯ บรรลุตามเป้าหมายร้อยละ 75 - 84.99</t>
  </si>
  <si>
    <t>มีการดำเนินงานด้านยุทธศาสตร์ฯ บรรลุตามเป้าหมายร้อยละ 85 - 94.99</t>
  </si>
  <si>
    <t>มีการดำเนินงานด้านยุทธศาสตร์ฯ  บรรลุตามเป้าหมายร้อยละ 95 ขึ้นไป</t>
  </si>
  <si>
    <t xml:space="preserve">มีการดำเนินงานด้านยุทธศาสตร์ฯ บรรลุตามเป้าหมาย น้อยกว่าร้อยละ 65 </t>
  </si>
  <si>
    <t>0.4 
(ครึ่งแรก)</t>
  </si>
  <si>
    <t>0.6
(ครึ่งแรก)</t>
  </si>
  <si>
    <t>1.0
(ครึ่งแรก)</t>
  </si>
  <si>
    <r>
      <t xml:space="preserve">เชิงปริมาณ (ระดับกิจกรรม) : </t>
    </r>
    <r>
      <rPr>
        <sz val="14"/>
        <color theme="1"/>
        <rFont val="TH SarabunPSK"/>
        <family val="2"/>
      </rPr>
      <t>จำนวนบุคลากรห้องปฏิบัติการผ่านการพัฒนาศักยภาพตามข้อกำหนด ISO/IEC 17025:2017 (15 คน)</t>
    </r>
  </si>
  <si>
    <t>ผู้รับผิดชอบ : ดารนี
PM : ดารนี/กัญญา/เอกชัย</t>
  </si>
  <si>
    <t xml:space="preserve">ผู้รับผิดชอบ : ดารนี/เอกพงศ์ (เทคโนมาร์ท)
PM : สรรณพ/สิรีกานต์/ณัฏฐพัชร์ </t>
  </si>
  <si>
    <t>ผู้รับผิดชอบ : ทิพวัลย์
PM : สมบัติ/สิริพร/ณัฐวุฒิ</t>
  </si>
  <si>
    <t>ผู้รับผิดชอบ : ทิพวัลย์
PM : สมบัติ/สิริพร/จิณห์นิภา</t>
  </si>
  <si>
    <t>ผู้รับผิดชอบ : ดารนี
PM : เอกพงศ์/อัญชลี</t>
  </si>
  <si>
    <t>ผู้รับผิดชอบ : พงศ์ภรณ์</t>
  </si>
  <si>
    <t xml:space="preserve">ผู้รับผิดชอบ : ผอ.ทุกกลุ่ม
</t>
  </si>
  <si>
    <t>ผู้รับผิดชอบ : ผอ.ทุกกลุ่ม</t>
  </si>
  <si>
    <r>
      <t>ตัวชี้วัดเชิงปริมาณ :</t>
    </r>
    <r>
      <rPr>
        <sz val="14"/>
        <color theme="1"/>
        <rFont val="TH SarabunPSK"/>
        <family val="2"/>
      </rPr>
      <t xml:space="preserve"> (สงป.) จำนวนสถานประกอบการ/ชุมชน ที่ใช้ผลงานวิจัยและพัฒนาไปเพิ่มมูลค่า ลดรายจ่าย เพิ่มรายได้</t>
    </r>
    <r>
      <rPr>
        <b/>
        <sz val="14"/>
        <color theme="1"/>
        <rFont val="TH SarabunPSK"/>
        <family val="2"/>
      </rPr>
      <t xml:space="preserve"> </t>
    </r>
  </si>
  <si>
    <t>1.0
(ครึ่งหลัง)</t>
  </si>
  <si>
    <t>2.5
(ครึ่งแรก)</t>
  </si>
  <si>
    <t>2.0
(ครึ่งแรก)</t>
  </si>
  <si>
    <t>4.0
(ครึ่งแรก)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</si>
</sst>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[$-D00041E]0.#"/>
    <numFmt numFmtId="167" formatCode="[$-D00041E]0"/>
    <numFmt numFmtId="168" formatCode="#,##0.0"/>
    <numFmt numFmtId="169" formatCode="0.000"/>
  </numFmts>
  <fonts count="54">
    <font>
      <sz val="10"/>
      <name val="Arial"/>
      <charset val="222"/>
    </font>
    <font>
      <sz val="10"/>
      <name val="Arial"/>
      <family val="2"/>
    </font>
    <font>
      <sz val="14"/>
      <name val="Cordia New"/>
      <family val="2"/>
    </font>
    <font>
      <sz val="8"/>
      <name val="Arial"/>
      <family val="2"/>
    </font>
    <font>
      <b/>
      <sz val="14"/>
      <name val="Cordia New"/>
      <family val="2"/>
    </font>
    <font>
      <sz val="14"/>
      <name val="TH SarabunIT๙"/>
      <family val="2"/>
    </font>
    <font>
      <sz val="12"/>
      <name val="TH SarabunIT๙"/>
      <family val="2"/>
    </font>
    <font>
      <b/>
      <sz val="12"/>
      <name val="TH SarabunIT๙"/>
      <family val="2"/>
    </font>
    <font>
      <sz val="12"/>
      <name val="Arial"/>
      <family val="2"/>
    </font>
    <font>
      <b/>
      <u/>
      <sz val="12"/>
      <name val="TH SarabunIT๙"/>
      <family val="2"/>
    </font>
    <font>
      <sz val="12"/>
      <color rgb="FFFF0000"/>
      <name val="TH SarabunIT๙"/>
      <family val="2"/>
    </font>
    <font>
      <b/>
      <sz val="12"/>
      <name val="TH SarabunPSK"/>
      <family val="2"/>
    </font>
    <font>
      <b/>
      <u/>
      <sz val="12"/>
      <name val="TH SarabunPSK"/>
      <family val="2"/>
    </font>
    <font>
      <sz val="12"/>
      <name val="TH SarabunPSK"/>
      <family val="2"/>
    </font>
    <font>
      <b/>
      <sz val="12"/>
      <color rgb="FFFF0000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color rgb="FFFF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u/>
      <sz val="12"/>
      <name val="TH SarabunPSK"/>
      <family val="2"/>
    </font>
    <font>
      <sz val="14"/>
      <name val="TH SarabunPSK"/>
      <family val="2"/>
      <charset val="222"/>
    </font>
    <font>
      <sz val="12"/>
      <name val="TH SarabunPSK"/>
      <family val="2"/>
      <charset val="222"/>
    </font>
    <font>
      <b/>
      <sz val="14"/>
      <color rgb="FFFF0000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b/>
      <sz val="36"/>
      <name val="TH SarabunPSK"/>
      <family val="2"/>
    </font>
    <font>
      <b/>
      <sz val="14"/>
      <name val="TH SarabunIT๙"/>
      <family val="2"/>
    </font>
    <font>
      <b/>
      <sz val="24"/>
      <name val="TH SarabunPSK"/>
      <family val="2"/>
    </font>
    <font>
      <b/>
      <strike/>
      <sz val="16"/>
      <color rgb="FFFF0000"/>
      <name val="TH SarabunPSK"/>
      <family val="2"/>
    </font>
    <font>
      <b/>
      <sz val="12"/>
      <color rgb="FF00B050"/>
      <name val="TH SarabunPSK"/>
      <family val="2"/>
    </font>
    <font>
      <b/>
      <sz val="12"/>
      <color theme="1"/>
      <name val="TH SarabunPSK"/>
      <family val="2"/>
    </font>
    <font>
      <b/>
      <sz val="16"/>
      <color theme="1"/>
      <name val="TH SarabunPSK"/>
      <family val="2"/>
      <charset val="222"/>
    </font>
    <font>
      <sz val="14"/>
      <color theme="1"/>
      <name val="TH SarabunPSK"/>
      <family val="2"/>
      <charset val="222"/>
    </font>
    <font>
      <b/>
      <sz val="14"/>
      <color theme="1"/>
      <name val="TH SarabunPSK"/>
      <family val="2"/>
      <charset val="222"/>
    </font>
    <font>
      <b/>
      <u/>
      <sz val="14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2"/>
      <color theme="1"/>
      <name val="TH SarabunPSK"/>
      <family val="2"/>
      <charset val="222"/>
    </font>
    <font>
      <sz val="18"/>
      <color theme="1"/>
      <name val="TH SarabunPSK"/>
      <family val="2"/>
      <charset val="222"/>
    </font>
    <font>
      <sz val="14"/>
      <color theme="1"/>
      <name val="TH SarabunIT๙"/>
      <family val="2"/>
      <charset val="222"/>
    </font>
    <font>
      <sz val="12"/>
      <color rgb="FFC00000"/>
      <name val="TH SarabunIT๙"/>
      <family val="2"/>
    </font>
    <font>
      <b/>
      <i/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2"/>
      <color theme="1"/>
      <name val="TH SarabunPSK"/>
      <family val="2"/>
      <charset val="222"/>
    </font>
    <font>
      <sz val="12"/>
      <color theme="1"/>
      <name val="TH SarabunIT๙"/>
      <family val="2"/>
      <charset val="222"/>
    </font>
    <font>
      <b/>
      <sz val="18"/>
      <color theme="1"/>
      <name val="TH SarabunPSK"/>
      <family val="2"/>
      <charset val="222"/>
    </font>
    <font>
      <sz val="16"/>
      <color rgb="FF0070C0"/>
      <name val="TH SarabunPSK"/>
      <family val="2"/>
    </font>
    <font>
      <b/>
      <sz val="20"/>
      <color theme="1"/>
      <name val="TH SarabunPSK"/>
      <family val="2"/>
      <charset val="222"/>
    </font>
    <font>
      <b/>
      <sz val="26"/>
      <color theme="1"/>
      <name val="TH SarabunPSK"/>
      <family val="2"/>
      <charset val="222"/>
    </font>
    <font>
      <i/>
      <sz val="14"/>
      <color theme="1"/>
      <name val="TH SarabunPSK"/>
      <family val="2"/>
    </font>
    <font>
      <sz val="14"/>
      <color rgb="FFFF0000"/>
      <name val="TH SarabunPSK"/>
      <family val="2"/>
      <charset val="222"/>
    </font>
    <font>
      <sz val="14"/>
      <color rgb="FFFF0000"/>
      <name val="TH SarabunPSK"/>
      <family val="2"/>
    </font>
  </fonts>
  <fills count="1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E05D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FFCC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126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0" xfId="0" applyFont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2" xfId="0" applyFont="1" applyBorder="1"/>
    <xf numFmtId="0" fontId="2" fillId="0" borderId="2" xfId="0" applyFont="1" applyBorder="1" applyAlignment="1">
      <alignment vertical="top"/>
    </xf>
    <xf numFmtId="0" fontId="2" fillId="0" borderId="2" xfId="0" applyFont="1" applyBorder="1" applyAlignment="1">
      <alignment horizontal="left" vertical="top"/>
    </xf>
    <xf numFmtId="0" fontId="4" fillId="2" borderId="4" xfId="0" applyFont="1" applyFill="1" applyBorder="1" applyAlignment="1">
      <alignment horizontal="left"/>
    </xf>
    <xf numFmtId="0" fontId="4" fillId="2" borderId="4" xfId="0" applyFont="1" applyFill="1" applyBorder="1"/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0" fontId="2" fillId="0" borderId="3" xfId="0" applyFont="1" applyBorder="1"/>
    <xf numFmtId="0" fontId="2" fillId="0" borderId="1" xfId="0" applyFont="1" applyBorder="1" applyAlignment="1">
      <alignment horizontal="left" vertical="top"/>
    </xf>
    <xf numFmtId="0" fontId="2" fillId="0" borderId="1" xfId="0" applyFont="1" applyBorder="1"/>
    <xf numFmtId="0" fontId="2" fillId="0" borderId="3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0" borderId="11" xfId="0" applyFont="1" applyBorder="1"/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vertical="top" wrapText="1"/>
    </xf>
    <xf numFmtId="0" fontId="7" fillId="10" borderId="4" xfId="0" applyFont="1" applyFill="1" applyBorder="1" applyAlignment="1">
      <alignment horizontal="center" vertical="center"/>
    </xf>
    <xf numFmtId="0" fontId="6" fillId="0" borderId="21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19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7" fillId="10" borderId="4" xfId="0" applyFont="1" applyFill="1" applyBorder="1" applyAlignment="1">
      <alignment horizontal="center"/>
    </xf>
    <xf numFmtId="0" fontId="7" fillId="10" borderId="4" xfId="0" applyFont="1" applyFill="1" applyBorder="1" applyAlignment="1">
      <alignment horizontal="center" wrapText="1"/>
    </xf>
    <xf numFmtId="0" fontId="7" fillId="10" borderId="5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left" vertical="top" wrapText="1"/>
    </xf>
    <xf numFmtId="0" fontId="8" fillId="0" borderId="3" xfId="0" applyFont="1" applyBorder="1" applyAlignment="1">
      <alignment vertical="top" wrapText="1"/>
    </xf>
    <xf numFmtId="0" fontId="6" fillId="0" borderId="3" xfId="0" applyFont="1" applyBorder="1" applyAlignment="1">
      <alignment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10" fillId="0" borderId="19" xfId="0" applyFont="1" applyBorder="1" applyAlignment="1">
      <alignment vertical="top" wrapText="1"/>
    </xf>
    <xf numFmtId="0" fontId="10" fillId="0" borderId="9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8" borderId="1" xfId="0" applyFont="1" applyFill="1" applyBorder="1" applyAlignment="1">
      <alignment vertical="top" wrapText="1"/>
    </xf>
    <xf numFmtId="0" fontId="6" fillId="0" borderId="2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top" wrapText="1"/>
    </xf>
    <xf numFmtId="0" fontId="6" fillId="0" borderId="22" xfId="0" applyFont="1" applyBorder="1" applyAlignment="1">
      <alignment horizontal="left" vertical="top" wrapText="1"/>
    </xf>
    <xf numFmtId="0" fontId="6" fillId="8" borderId="3" xfId="0" applyFont="1" applyFill="1" applyBorder="1" applyAlignment="1">
      <alignment vertical="top" wrapText="1"/>
    </xf>
    <xf numFmtId="0" fontId="6" fillId="0" borderId="3" xfId="0" applyFont="1" applyBorder="1" applyAlignment="1">
      <alignment horizontal="center" vertical="top"/>
    </xf>
    <xf numFmtId="0" fontId="6" fillId="0" borderId="20" xfId="0" applyFont="1" applyBorder="1" applyAlignment="1">
      <alignment horizontal="left" vertical="top" wrapText="1"/>
    </xf>
    <xf numFmtId="0" fontId="6" fillId="0" borderId="2" xfId="0" applyFont="1" applyBorder="1" applyAlignment="1">
      <alignment vertical="top"/>
    </xf>
    <xf numFmtId="0" fontId="6" fillId="8" borderId="20" xfId="0" applyFont="1" applyFill="1" applyBorder="1" applyAlignment="1">
      <alignment vertical="top" wrapText="1"/>
    </xf>
    <xf numFmtId="0" fontId="6" fillId="0" borderId="24" xfId="0" applyFont="1" applyBorder="1" applyAlignment="1">
      <alignment horizontal="left"/>
    </xf>
    <xf numFmtId="0" fontId="6" fillId="0" borderId="19" xfId="0" applyFont="1" applyBorder="1" applyAlignment="1">
      <alignment vertical="top"/>
    </xf>
    <xf numFmtId="0" fontId="6" fillId="0" borderId="23" xfId="0" applyFont="1" applyBorder="1" applyAlignment="1">
      <alignment vertical="top" wrapText="1"/>
    </xf>
    <xf numFmtId="0" fontId="10" fillId="0" borderId="23" xfId="0" applyFont="1" applyBorder="1" applyAlignment="1">
      <alignment horizontal="left" vertical="top" wrapText="1"/>
    </xf>
    <xf numFmtId="0" fontId="6" fillId="0" borderId="2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left"/>
    </xf>
    <xf numFmtId="0" fontId="10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left"/>
    </xf>
    <xf numFmtId="0" fontId="6" fillId="0" borderId="20" xfId="0" applyFont="1" applyBorder="1" applyAlignment="1">
      <alignment horizontal="center" vertical="center" wrapText="1"/>
    </xf>
    <xf numFmtId="0" fontId="8" fillId="0" borderId="1" xfId="0" applyFont="1" applyBorder="1"/>
    <xf numFmtId="0" fontId="8" fillId="0" borderId="1" xfId="0" applyFont="1" applyBorder="1" applyAlignment="1">
      <alignment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21" xfId="0" applyFont="1" applyBorder="1" applyAlignment="1">
      <alignment horizontal="left" vertical="top" wrapText="1"/>
    </xf>
    <xf numFmtId="0" fontId="8" fillId="0" borderId="2" xfId="0" applyFont="1" applyBorder="1" applyAlignment="1">
      <alignment vertical="top" wrapText="1"/>
    </xf>
    <xf numFmtId="0" fontId="10" fillId="0" borderId="23" xfId="0" applyFont="1" applyBorder="1" applyAlignment="1">
      <alignment vertical="top" wrapText="1"/>
    </xf>
    <xf numFmtId="0" fontId="6" fillId="8" borderId="20" xfId="0" applyFont="1" applyFill="1" applyBorder="1" applyAlignment="1">
      <alignment horizontal="left" vertical="top" wrapText="1"/>
    </xf>
    <xf numFmtId="0" fontId="8" fillId="0" borderId="2" xfId="0" applyFont="1" applyBorder="1"/>
    <xf numFmtId="0" fontId="6" fillId="0" borderId="20" xfId="0" applyFont="1" applyBorder="1" applyAlignment="1">
      <alignment vertical="top" wrapText="1"/>
    </xf>
    <xf numFmtId="0" fontId="8" fillId="0" borderId="3" xfId="0" applyFont="1" applyBorder="1"/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/>
    </xf>
    <xf numFmtId="0" fontId="10" fillId="0" borderId="19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/>
    </xf>
    <xf numFmtId="0" fontId="10" fillId="0" borderId="2" xfId="0" applyFont="1" applyBorder="1" applyAlignment="1">
      <alignment horizontal="left" vertical="top" wrapText="1"/>
    </xf>
    <xf numFmtId="0" fontId="8" fillId="0" borderId="19" xfId="0" applyFont="1" applyBorder="1"/>
    <xf numFmtId="0" fontId="8" fillId="0" borderId="19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justify"/>
    </xf>
    <xf numFmtId="0" fontId="11" fillId="0" borderId="22" xfId="0" applyFont="1" applyBorder="1" applyAlignment="1">
      <alignment horizontal="center" vertical="top"/>
    </xf>
    <xf numFmtId="0" fontId="11" fillId="0" borderId="20" xfId="0" applyFont="1" applyBorder="1" applyAlignment="1">
      <alignment horizontal="center" vertical="top"/>
    </xf>
    <xf numFmtId="0" fontId="11" fillId="0" borderId="31" xfId="0" applyFont="1" applyBorder="1" applyAlignment="1">
      <alignment horizontal="center" vertical="top"/>
    </xf>
    <xf numFmtId="0" fontId="11" fillId="0" borderId="32" xfId="0" applyFont="1" applyBorder="1" applyAlignment="1">
      <alignment horizontal="center" vertical="top"/>
    </xf>
    <xf numFmtId="0" fontId="11" fillId="0" borderId="30" xfId="0" applyFont="1" applyBorder="1" applyAlignment="1">
      <alignment horizontal="center" vertical="top"/>
    </xf>
    <xf numFmtId="0" fontId="11" fillId="0" borderId="20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1" fillId="0" borderId="1" xfId="0" applyFont="1" applyBorder="1" applyAlignment="1">
      <alignment horizontal="center" vertical="top"/>
    </xf>
    <xf numFmtId="0" fontId="12" fillId="0" borderId="20" xfId="0" applyFont="1" applyBorder="1" applyAlignment="1">
      <alignment vertical="top"/>
    </xf>
    <xf numFmtId="0" fontId="13" fillId="0" borderId="20" xfId="0" applyFont="1" applyBorder="1" applyAlignment="1">
      <alignment horizontal="center" vertical="top"/>
    </xf>
    <xf numFmtId="0" fontId="12" fillId="0" borderId="1" xfId="0" applyFont="1" applyBorder="1" applyAlignment="1">
      <alignment vertical="top"/>
    </xf>
    <xf numFmtId="0" fontId="11" fillId="0" borderId="22" xfId="0" applyFont="1" applyBorder="1" applyAlignment="1">
      <alignment vertical="top"/>
    </xf>
    <xf numFmtId="0" fontId="11" fillId="0" borderId="32" xfId="0" applyFont="1" applyBorder="1" applyAlignment="1">
      <alignment vertical="top"/>
    </xf>
    <xf numFmtId="0" fontId="11" fillId="0" borderId="30" xfId="0" applyFont="1" applyBorder="1" applyAlignment="1">
      <alignment vertical="top"/>
    </xf>
    <xf numFmtId="0" fontId="11" fillId="0" borderId="31" xfId="0" applyFont="1" applyBorder="1" applyAlignment="1">
      <alignment vertical="top"/>
    </xf>
    <xf numFmtId="0" fontId="14" fillId="0" borderId="20" xfId="0" applyFont="1" applyBorder="1" applyAlignment="1">
      <alignment horizontal="center" vertical="top"/>
    </xf>
    <xf numFmtId="0" fontId="11" fillId="0" borderId="35" xfId="0" applyFont="1" applyBorder="1" applyAlignment="1">
      <alignment vertical="top"/>
    </xf>
    <xf numFmtId="0" fontId="11" fillId="0" borderId="36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1" fillId="0" borderId="12" xfId="0" applyFont="1" applyBorder="1" applyAlignment="1">
      <alignment horizontal="center" vertical="top"/>
    </xf>
    <xf numFmtId="0" fontId="11" fillId="0" borderId="37" xfId="0" applyFont="1" applyBorder="1" applyAlignment="1">
      <alignment vertical="top"/>
    </xf>
    <xf numFmtId="0" fontId="11" fillId="0" borderId="0" xfId="0" applyFont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2" xfId="0" applyFont="1" applyBorder="1" applyAlignment="1">
      <alignment vertical="top"/>
    </xf>
    <xf numFmtId="0" fontId="11" fillId="0" borderId="2" xfId="0" applyFont="1" applyBorder="1" applyAlignment="1">
      <alignment horizontal="center" vertical="top"/>
    </xf>
    <xf numFmtId="0" fontId="11" fillId="0" borderId="14" xfId="0" applyFont="1" applyBorder="1" applyAlignment="1">
      <alignment vertical="top"/>
    </xf>
    <xf numFmtId="0" fontId="11" fillId="0" borderId="4" xfId="0" applyFont="1" applyBorder="1" applyAlignment="1">
      <alignment horizontal="center" vertical="top"/>
    </xf>
    <xf numFmtId="0" fontId="11" fillId="0" borderId="22" xfId="0" applyFont="1" applyBorder="1" applyAlignment="1">
      <alignment vertical="top" wrapText="1"/>
    </xf>
    <xf numFmtId="0" fontId="11" fillId="0" borderId="20" xfId="0" applyFont="1" applyBorder="1" applyAlignment="1">
      <alignment vertical="top" wrapText="1"/>
    </xf>
    <xf numFmtId="0" fontId="11" fillId="0" borderId="20" xfId="0" applyFont="1" applyBorder="1" applyAlignment="1">
      <alignment horizontal="center" vertical="top" wrapText="1"/>
    </xf>
    <xf numFmtId="0" fontId="11" fillId="0" borderId="20" xfId="0" applyFont="1" applyBorder="1"/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/>
    <xf numFmtId="0" fontId="6" fillId="0" borderId="19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top" wrapText="1"/>
    </xf>
    <xf numFmtId="0" fontId="6" fillId="0" borderId="38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6" fillId="0" borderId="23" xfId="0" applyFont="1" applyBorder="1" applyAlignment="1">
      <alignment horizontal="left" vertical="top" wrapText="1"/>
    </xf>
    <xf numFmtId="0" fontId="6" fillId="8" borderId="23" xfId="0" applyFont="1" applyFill="1" applyBorder="1" applyAlignment="1">
      <alignment horizontal="left" vertical="top" wrapText="1"/>
    </xf>
    <xf numFmtId="0" fontId="6" fillId="8" borderId="19" xfId="0" applyFont="1" applyFill="1" applyBorder="1" applyAlignment="1">
      <alignment horizontal="left" vertical="top" wrapText="1"/>
    </xf>
    <xf numFmtId="0" fontId="6" fillId="8" borderId="2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16" fillId="0" borderId="0" xfId="0" applyFont="1" applyAlignment="1">
      <alignment horizontal="center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22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4" xfId="0" applyFont="1" applyBorder="1" applyAlignment="1">
      <alignment vertical="top" wrapText="1"/>
    </xf>
    <xf numFmtId="0" fontId="13" fillId="0" borderId="20" xfId="0" applyFont="1" applyBorder="1" applyAlignment="1">
      <alignment horizontal="left" vertical="top" wrapText="1"/>
    </xf>
    <xf numFmtId="0" fontId="13" fillId="0" borderId="0" xfId="0" applyFont="1" applyAlignment="1">
      <alignment horizontal="center" vertical="center"/>
    </xf>
    <xf numFmtId="0" fontId="13" fillId="0" borderId="20" xfId="0" applyFont="1" applyBorder="1" applyAlignment="1">
      <alignment vertical="top" wrapText="1"/>
    </xf>
    <xf numFmtId="0" fontId="13" fillId="8" borderId="20" xfId="0" applyFont="1" applyFill="1" applyBorder="1" applyAlignment="1">
      <alignment horizontal="left" vertical="top" wrapText="1"/>
    </xf>
    <xf numFmtId="0" fontId="13" fillId="0" borderId="20" xfId="0" applyFont="1" applyBorder="1" applyAlignment="1">
      <alignment horizontal="center" vertical="top" wrapText="1"/>
    </xf>
    <xf numFmtId="0" fontId="13" fillId="8" borderId="20" xfId="0" applyFont="1" applyFill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 vertical="top" wrapText="1"/>
    </xf>
    <xf numFmtId="0" fontId="13" fillId="0" borderId="22" xfId="0" applyFont="1" applyBorder="1" applyAlignment="1">
      <alignment horizontal="center" vertical="top"/>
    </xf>
    <xf numFmtId="0" fontId="13" fillId="0" borderId="22" xfId="0" applyFont="1" applyBorder="1" applyAlignment="1">
      <alignment horizontal="center" vertical="top" wrapText="1"/>
    </xf>
    <xf numFmtId="0" fontId="13" fillId="0" borderId="0" xfId="0" applyFont="1"/>
    <xf numFmtId="0" fontId="11" fillId="5" borderId="3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1" fillId="5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top"/>
    </xf>
    <xf numFmtId="0" fontId="11" fillId="5" borderId="4" xfId="0" applyFont="1" applyFill="1" applyBorder="1" applyAlignment="1">
      <alignment horizontal="center" vertical="top" wrapText="1"/>
    </xf>
    <xf numFmtId="0" fontId="11" fillId="5" borderId="1" xfId="0" applyFont="1" applyFill="1" applyBorder="1" applyAlignment="1">
      <alignment horizontal="center" vertical="top" wrapText="1"/>
    </xf>
    <xf numFmtId="0" fontId="11" fillId="5" borderId="4" xfId="0" applyFont="1" applyFill="1" applyBorder="1" applyAlignment="1">
      <alignment horizontal="center" vertical="top"/>
    </xf>
    <xf numFmtId="0" fontId="11" fillId="5" borderId="13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vertical="center"/>
    </xf>
    <xf numFmtId="0" fontId="13" fillId="8" borderId="22" xfId="0" applyFont="1" applyFill="1" applyBorder="1" applyAlignment="1">
      <alignment horizontal="left" vertical="top" wrapText="1"/>
    </xf>
    <xf numFmtId="0" fontId="13" fillId="8" borderId="22" xfId="0" applyFont="1" applyFill="1" applyBorder="1" applyAlignment="1">
      <alignment horizontal="center" vertical="top" wrapText="1"/>
    </xf>
    <xf numFmtId="0" fontId="11" fillId="8" borderId="15" xfId="0" applyFont="1" applyFill="1" applyBorder="1" applyAlignment="1">
      <alignment horizontal="center" vertical="top" wrapText="1"/>
    </xf>
    <xf numFmtId="0" fontId="13" fillId="0" borderId="22" xfId="0" applyFont="1" applyBorder="1" applyAlignment="1">
      <alignment vertical="top"/>
    </xf>
    <xf numFmtId="0" fontId="17" fillId="0" borderId="0" xfId="0" applyFont="1" applyAlignment="1">
      <alignment vertical="top"/>
    </xf>
    <xf numFmtId="0" fontId="13" fillId="8" borderId="34" xfId="0" applyFont="1" applyFill="1" applyBorder="1" applyAlignment="1">
      <alignment horizontal="center" vertical="top" wrapText="1"/>
    </xf>
    <xf numFmtId="0" fontId="13" fillId="0" borderId="20" xfId="0" applyFont="1" applyBorder="1" applyAlignment="1">
      <alignment vertical="top"/>
    </xf>
    <xf numFmtId="0" fontId="13" fillId="8" borderId="32" xfId="0" applyFont="1" applyFill="1" applyBorder="1" applyAlignment="1">
      <alignment horizontal="center" vertical="top" wrapText="1"/>
    </xf>
    <xf numFmtId="3" fontId="13" fillId="0" borderId="20" xfId="0" applyNumberFormat="1" applyFont="1" applyBorder="1" applyAlignment="1">
      <alignment horizontal="center" vertical="top" wrapText="1"/>
    </xf>
    <xf numFmtId="0" fontId="13" fillId="8" borderId="20" xfId="0" applyFont="1" applyFill="1" applyBorder="1" applyAlignment="1">
      <alignment horizontal="center" vertical="top" wrapText="1"/>
    </xf>
    <xf numFmtId="0" fontId="13" fillId="0" borderId="31" xfId="0" applyFont="1" applyBorder="1" applyAlignment="1">
      <alignment horizontal="center" vertical="top" wrapText="1"/>
    </xf>
    <xf numFmtId="1" fontId="11" fillId="0" borderId="32" xfId="0" applyNumberFormat="1" applyFont="1" applyBorder="1" applyAlignment="1">
      <alignment horizontal="center" vertical="top"/>
    </xf>
    <xf numFmtId="43" fontId="13" fillId="0" borderId="30" xfId="0" applyNumberFormat="1" applyFont="1" applyBorder="1" applyAlignment="1">
      <alignment horizontal="center" vertical="top"/>
    </xf>
    <xf numFmtId="43" fontId="13" fillId="0" borderId="20" xfId="0" applyNumberFormat="1" applyFont="1" applyBorder="1" applyAlignment="1">
      <alignment horizontal="left" vertical="top"/>
    </xf>
    <xf numFmtId="1" fontId="13" fillId="0" borderId="31" xfId="0" applyNumberFormat="1" applyFont="1" applyBorder="1" applyAlignment="1">
      <alignment horizontal="center" vertical="top"/>
    </xf>
    <xf numFmtId="1" fontId="13" fillId="0" borderId="20" xfId="0" applyNumberFormat="1" applyFont="1" applyBorder="1" applyAlignment="1">
      <alignment horizontal="center" vertical="top"/>
    </xf>
    <xf numFmtId="0" fontId="13" fillId="0" borderId="2" xfId="0" applyFont="1" applyBorder="1" applyAlignment="1">
      <alignment horizontal="left" vertical="top" wrapText="1"/>
    </xf>
    <xf numFmtId="43" fontId="13" fillId="0" borderId="20" xfId="0" applyNumberFormat="1" applyFont="1" applyBorder="1" applyAlignment="1">
      <alignment horizontal="center" vertical="top"/>
    </xf>
    <xf numFmtId="0" fontId="13" fillId="8" borderId="1" xfId="0" applyFont="1" applyFill="1" applyBorder="1" applyAlignment="1">
      <alignment vertical="top" wrapText="1"/>
    </xf>
    <xf numFmtId="0" fontId="13" fillId="8" borderId="17" xfId="0" applyFont="1" applyFill="1" applyBorder="1" applyAlignment="1">
      <alignment horizontal="center" vertical="top" wrapText="1"/>
    </xf>
    <xf numFmtId="1" fontId="13" fillId="0" borderId="13" xfId="0" applyNumberFormat="1" applyFont="1" applyBorder="1" applyAlignment="1">
      <alignment horizontal="center" vertical="top"/>
    </xf>
    <xf numFmtId="1" fontId="13" fillId="0" borderId="1" xfId="0" applyNumberFormat="1" applyFont="1" applyBorder="1" applyAlignment="1">
      <alignment horizontal="center" vertical="top"/>
    </xf>
    <xf numFmtId="0" fontId="13" fillId="0" borderId="1" xfId="0" applyFont="1" applyBorder="1" applyAlignment="1">
      <alignment vertical="top"/>
    </xf>
    <xf numFmtId="0" fontId="13" fillId="8" borderId="33" xfId="0" applyFont="1" applyFill="1" applyBorder="1" applyAlignment="1">
      <alignment horizontal="center" vertical="top" wrapText="1"/>
    </xf>
    <xf numFmtId="167" fontId="11" fillId="0" borderId="22" xfId="0" applyNumberFormat="1" applyFont="1" applyBorder="1" applyAlignment="1">
      <alignment horizontal="center" vertical="top" wrapText="1"/>
    </xf>
    <xf numFmtId="43" fontId="13" fillId="0" borderId="29" xfId="0" applyNumberFormat="1" applyFont="1" applyBorder="1" applyAlignment="1">
      <alignment horizontal="left" vertical="top"/>
    </xf>
    <xf numFmtId="1" fontId="13" fillId="0" borderId="29" xfId="0" applyNumberFormat="1" applyFont="1" applyBorder="1" applyAlignment="1">
      <alignment horizontal="center" vertical="top"/>
    </xf>
    <xf numFmtId="1" fontId="13" fillId="0" borderId="22" xfId="0" applyNumberFormat="1" applyFont="1" applyBorder="1" applyAlignment="1">
      <alignment horizontal="center" vertical="top"/>
    </xf>
    <xf numFmtId="167" fontId="11" fillId="0" borderId="20" xfId="0" applyNumberFormat="1" applyFont="1" applyBorder="1" applyAlignment="1">
      <alignment horizontal="center" vertical="top" wrapText="1"/>
    </xf>
    <xf numFmtId="2" fontId="13" fillId="8" borderId="20" xfId="0" applyNumberFormat="1" applyFont="1" applyFill="1" applyBorder="1" applyAlignment="1">
      <alignment horizontal="center" vertical="top" wrapText="1"/>
    </xf>
    <xf numFmtId="0" fontId="20" fillId="0" borderId="20" xfId="0" applyFont="1" applyBorder="1" applyAlignment="1">
      <alignment vertical="top"/>
    </xf>
    <xf numFmtId="0" fontId="20" fillId="0" borderId="1" xfId="0" applyFont="1" applyBorder="1" applyAlignment="1">
      <alignment vertical="top"/>
    </xf>
    <xf numFmtId="0" fontId="13" fillId="8" borderId="1" xfId="0" applyFont="1" applyFill="1" applyBorder="1" applyAlignment="1">
      <alignment horizontal="center" vertical="top" wrapText="1"/>
    </xf>
    <xf numFmtId="0" fontId="13" fillId="8" borderId="12" xfId="0" applyFont="1" applyFill="1" applyBorder="1" applyAlignment="1">
      <alignment horizontal="left" vertical="top" wrapText="1"/>
    </xf>
    <xf numFmtId="0" fontId="13" fillId="8" borderId="12" xfId="0" applyFont="1" applyFill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13" fillId="0" borderId="12" xfId="0" applyFont="1" applyBorder="1" applyAlignment="1">
      <alignment vertical="top"/>
    </xf>
    <xf numFmtId="0" fontId="13" fillId="8" borderId="18" xfId="0" applyFont="1" applyFill="1" applyBorder="1" applyAlignment="1">
      <alignment horizontal="left" vertical="top" wrapText="1"/>
    </xf>
    <xf numFmtId="0" fontId="13" fillId="8" borderId="16" xfId="0" applyFont="1" applyFill="1" applyBorder="1" applyAlignment="1">
      <alignment horizontal="center" vertical="top" wrapText="1"/>
    </xf>
    <xf numFmtId="0" fontId="13" fillId="0" borderId="2" xfId="0" applyFont="1" applyBorder="1" applyAlignment="1">
      <alignment vertical="top"/>
    </xf>
    <xf numFmtId="0" fontId="11" fillId="2" borderId="4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vertical="top" wrapText="1"/>
    </xf>
    <xf numFmtId="0" fontId="13" fillId="2" borderId="4" xfId="0" applyFont="1" applyFill="1" applyBorder="1" applyAlignment="1">
      <alignment horizontal="center" vertical="top"/>
    </xf>
    <xf numFmtId="0" fontId="13" fillId="2" borderId="4" xfId="0" applyFont="1" applyFill="1" applyBorder="1" applyAlignment="1">
      <alignment vertical="top"/>
    </xf>
    <xf numFmtId="0" fontId="13" fillId="0" borderId="4" xfId="0" applyFont="1" applyBorder="1" applyAlignment="1">
      <alignment horizontal="center" vertical="top"/>
    </xf>
    <xf numFmtId="0" fontId="13" fillId="0" borderId="2" xfId="0" applyFont="1" applyBorder="1"/>
    <xf numFmtId="0" fontId="13" fillId="8" borderId="30" xfId="0" applyFont="1" applyFill="1" applyBorder="1" applyAlignment="1">
      <alignment horizontal="left" vertical="top" wrapText="1"/>
    </xf>
    <xf numFmtId="0" fontId="13" fillId="0" borderId="1" xfId="0" applyFont="1" applyBorder="1"/>
    <xf numFmtId="0" fontId="13" fillId="0" borderId="22" xfId="0" applyFont="1" applyBorder="1" applyAlignment="1">
      <alignment horizontal="left" vertical="top" wrapText="1"/>
    </xf>
    <xf numFmtId="0" fontId="11" fillId="8" borderId="30" xfId="0" applyFont="1" applyFill="1" applyBorder="1" applyAlignment="1">
      <alignment horizontal="left" vertical="top" wrapText="1"/>
    </xf>
    <xf numFmtId="0" fontId="11" fillId="8" borderId="20" xfId="0" applyFont="1" applyFill="1" applyBorder="1" applyAlignment="1">
      <alignment horizontal="left" vertical="top" wrapText="1"/>
    </xf>
    <xf numFmtId="0" fontId="11" fillId="8" borderId="20" xfId="0" applyFont="1" applyFill="1" applyBorder="1" applyAlignment="1">
      <alignment vertical="top"/>
    </xf>
    <xf numFmtId="0" fontId="13" fillId="0" borderId="30" xfId="0" applyFont="1" applyBorder="1" applyAlignment="1">
      <alignment horizontal="left" vertical="top" wrapText="1"/>
    </xf>
    <xf numFmtId="0" fontId="13" fillId="0" borderId="30" xfId="0" applyFont="1" applyBorder="1" applyAlignment="1">
      <alignment horizontal="center" vertical="top" wrapText="1"/>
    </xf>
    <xf numFmtId="0" fontId="11" fillId="0" borderId="30" xfId="0" applyFont="1" applyBorder="1" applyAlignment="1">
      <alignment horizontal="center" vertical="top" wrapText="1"/>
    </xf>
    <xf numFmtId="0" fontId="11" fillId="0" borderId="30" xfId="0" applyFont="1" applyBorder="1" applyAlignment="1">
      <alignment horizontal="left" vertical="top" wrapText="1"/>
    </xf>
    <xf numFmtId="166" fontId="13" fillId="0" borderId="20" xfId="0" applyNumberFormat="1" applyFont="1" applyBorder="1" applyAlignment="1">
      <alignment horizontal="left" vertical="top" wrapText="1"/>
    </xf>
    <xf numFmtId="0" fontId="11" fillId="0" borderId="31" xfId="0" applyFont="1" applyBorder="1" applyAlignment="1">
      <alignment horizontal="center" vertical="top" wrapText="1"/>
    </xf>
    <xf numFmtId="1" fontId="11" fillId="0" borderId="31" xfId="0" applyNumberFormat="1" applyFont="1" applyBorder="1" applyAlignment="1">
      <alignment horizontal="center" vertical="top" wrapText="1"/>
    </xf>
    <xf numFmtId="1" fontId="11" fillId="0" borderId="20" xfId="0" applyNumberFormat="1" applyFont="1" applyBorder="1" applyAlignment="1">
      <alignment horizontal="center" vertical="top" wrapText="1"/>
    </xf>
    <xf numFmtId="2" fontId="11" fillId="0" borderId="30" xfId="0" applyNumberFormat="1" applyFont="1" applyBorder="1" applyAlignment="1">
      <alignment horizontal="center" vertical="top" wrapText="1"/>
    </xf>
    <xf numFmtId="0" fontId="13" fillId="8" borderId="2" xfId="0" applyFont="1" applyFill="1" applyBorder="1" applyAlignment="1">
      <alignment horizontal="left" vertical="top" wrapText="1"/>
    </xf>
    <xf numFmtId="166" fontId="13" fillId="8" borderId="20" xfId="0" applyNumberFormat="1" applyFont="1" applyFill="1" applyBorder="1" applyAlignment="1">
      <alignment horizontal="left" vertical="top" wrapText="1"/>
    </xf>
    <xf numFmtId="0" fontId="11" fillId="8" borderId="30" xfId="0" applyFont="1" applyFill="1" applyBorder="1" applyAlignment="1">
      <alignment horizontal="center" vertical="top" wrapText="1"/>
    </xf>
    <xf numFmtId="0" fontId="11" fillId="8" borderId="20" xfId="0" applyFont="1" applyFill="1" applyBorder="1" applyAlignment="1">
      <alignment horizontal="center" vertical="top" wrapText="1"/>
    </xf>
    <xf numFmtId="0" fontId="11" fillId="8" borderId="31" xfId="0" applyFont="1" applyFill="1" applyBorder="1" applyAlignment="1">
      <alignment horizontal="center" vertical="top" wrapText="1"/>
    </xf>
    <xf numFmtId="1" fontId="11" fillId="8" borderId="32" xfId="0" applyNumberFormat="1" applyFont="1" applyFill="1" applyBorder="1" applyAlignment="1">
      <alignment horizontal="center" vertical="top" wrapText="1"/>
    </xf>
    <xf numFmtId="1" fontId="11" fillId="8" borderId="30" xfId="0" applyNumberFormat="1" applyFont="1" applyFill="1" applyBorder="1" applyAlignment="1">
      <alignment horizontal="center" vertical="top" wrapText="1"/>
    </xf>
    <xf numFmtId="2" fontId="11" fillId="8" borderId="30" xfId="0" applyNumberFormat="1" applyFont="1" applyFill="1" applyBorder="1" applyAlignment="1">
      <alignment horizontal="center" vertical="top" wrapText="1"/>
    </xf>
    <xf numFmtId="0" fontId="13" fillId="8" borderId="0" xfId="0" applyFont="1" applyFill="1"/>
    <xf numFmtId="0" fontId="13" fillId="0" borderId="10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left" vertical="top" wrapText="1"/>
    </xf>
    <xf numFmtId="1" fontId="11" fillId="2" borderId="4" xfId="0" applyNumberFormat="1" applyFont="1" applyFill="1" applyBorder="1" applyAlignment="1">
      <alignment horizontal="center" vertical="top" wrapText="1"/>
    </xf>
    <xf numFmtId="1" fontId="13" fillId="8" borderId="22" xfId="0" applyNumberFormat="1" applyFont="1" applyFill="1" applyBorder="1" applyAlignment="1">
      <alignment horizontal="center" vertical="top" wrapText="1"/>
    </xf>
    <xf numFmtId="0" fontId="11" fillId="0" borderId="28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left" vertical="top" wrapText="1"/>
    </xf>
    <xf numFmtId="0" fontId="11" fillId="7" borderId="10" xfId="0" applyFont="1" applyFill="1" applyBorder="1" applyAlignment="1">
      <alignment horizontal="center" vertical="top" wrapText="1"/>
    </xf>
    <xf numFmtId="0" fontId="11" fillId="7" borderId="1" xfId="0" applyFont="1" applyFill="1" applyBorder="1" applyAlignment="1">
      <alignment horizontal="center" vertical="top" wrapText="1"/>
    </xf>
    <xf numFmtId="0" fontId="13" fillId="7" borderId="1" xfId="0" applyFont="1" applyFill="1" applyBorder="1" applyAlignment="1">
      <alignment horizontal="center" vertical="top"/>
    </xf>
    <xf numFmtId="0" fontId="13" fillId="7" borderId="1" xfId="0" applyFont="1" applyFill="1" applyBorder="1" applyAlignment="1">
      <alignment vertical="top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 indent="6"/>
    </xf>
    <xf numFmtId="0" fontId="11" fillId="0" borderId="0" xfId="0" applyFont="1"/>
    <xf numFmtId="0" fontId="11" fillId="0" borderId="2" xfId="0" applyFont="1" applyBorder="1" applyAlignment="1">
      <alignment vertical="top" wrapText="1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vertical="top" wrapText="1"/>
    </xf>
    <xf numFmtId="0" fontId="16" fillId="0" borderId="19" xfId="0" applyFont="1" applyBorder="1" applyAlignment="1">
      <alignment horizontal="left" vertical="top" wrapText="1"/>
    </xf>
    <xf numFmtId="2" fontId="13" fillId="0" borderId="2" xfId="0" applyNumberFormat="1" applyFont="1" applyBorder="1" applyAlignment="1">
      <alignment horizontal="left" vertical="top" wrapText="1"/>
    </xf>
    <xf numFmtId="0" fontId="13" fillId="0" borderId="24" xfId="0" applyFont="1" applyBorder="1" applyAlignment="1">
      <alignment horizontal="left"/>
    </xf>
    <xf numFmtId="0" fontId="13" fillId="0" borderId="23" xfId="0" applyFont="1" applyBorder="1" applyAlignment="1">
      <alignment horizontal="left" vertical="top" wrapText="1"/>
    </xf>
    <xf numFmtId="2" fontId="13" fillId="0" borderId="20" xfId="0" applyNumberFormat="1" applyFont="1" applyBorder="1" applyAlignment="1">
      <alignment horizontal="left" vertical="top" wrapText="1"/>
    </xf>
    <xf numFmtId="0" fontId="22" fillId="0" borderId="2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left" vertical="top" wrapText="1"/>
    </xf>
    <xf numFmtId="0" fontId="16" fillId="0" borderId="0" xfId="2" applyFont="1"/>
    <xf numFmtId="0" fontId="16" fillId="0" borderId="0" xfId="2" applyFont="1" applyAlignment="1">
      <alignment vertical="center"/>
    </xf>
    <xf numFmtId="0" fontId="16" fillId="0" borderId="20" xfId="2" applyFont="1" applyBorder="1" applyAlignment="1">
      <alignment horizontal="center" vertical="top"/>
    </xf>
    <xf numFmtId="0" fontId="16" fillId="0" borderId="21" xfId="2" applyFont="1" applyBorder="1" applyAlignment="1">
      <alignment horizontal="center" vertical="top"/>
    </xf>
    <xf numFmtId="0" fontId="16" fillId="0" borderId="4" xfId="2" applyFont="1" applyBorder="1" applyAlignment="1">
      <alignment horizontal="center" vertical="top" wrapText="1"/>
    </xf>
    <xf numFmtId="0" fontId="16" fillId="0" borderId="4" xfId="2" applyFont="1" applyBorder="1" applyAlignment="1">
      <alignment horizontal="center" vertical="top"/>
    </xf>
    <xf numFmtId="0" fontId="15" fillId="0" borderId="2" xfId="2" applyFont="1" applyBorder="1" applyAlignment="1">
      <alignment horizontal="left" vertical="center" wrapText="1"/>
    </xf>
    <xf numFmtId="0" fontId="16" fillId="0" borderId="2" xfId="2" applyFont="1" applyBorder="1" applyAlignment="1">
      <alignment horizontal="left" vertical="top" wrapText="1"/>
    </xf>
    <xf numFmtId="0" fontId="16" fillId="0" borderId="2" xfId="2" applyFont="1" applyBorder="1" applyAlignment="1">
      <alignment vertical="top" wrapText="1"/>
    </xf>
    <xf numFmtId="0" fontId="15" fillId="7" borderId="5" xfId="2" applyFont="1" applyFill="1" applyBorder="1" applyAlignment="1">
      <alignment horizontal="center" vertical="top" wrapText="1"/>
    </xf>
    <xf numFmtId="0" fontId="15" fillId="7" borderId="4" xfId="2" applyFont="1" applyFill="1" applyBorder="1" applyAlignment="1">
      <alignment horizontal="center" vertical="top" wrapText="1"/>
    </xf>
    <xf numFmtId="0" fontId="16" fillId="7" borderId="4" xfId="2" applyFont="1" applyFill="1" applyBorder="1" applyAlignment="1">
      <alignment horizontal="center" vertical="top"/>
    </xf>
    <xf numFmtId="0" fontId="16" fillId="7" borderId="4" xfId="2" applyFont="1" applyFill="1" applyBorder="1" applyAlignment="1">
      <alignment vertical="top"/>
    </xf>
    <xf numFmtId="0" fontId="15" fillId="0" borderId="0" xfId="2" applyFont="1" applyAlignment="1">
      <alignment horizontal="left"/>
    </xf>
    <xf numFmtId="0" fontId="15" fillId="0" borderId="0" xfId="2" applyFont="1" applyAlignment="1">
      <alignment horizontal="left" wrapText="1"/>
    </xf>
    <xf numFmtId="0" fontId="15" fillId="0" borderId="0" xfId="2" applyFont="1" applyAlignment="1">
      <alignment horizontal="center" wrapText="1"/>
    </xf>
    <xf numFmtId="0" fontId="16" fillId="0" borderId="0" xfId="2" applyFont="1" applyAlignment="1">
      <alignment horizontal="center" vertical="top"/>
    </xf>
    <xf numFmtId="0" fontId="16" fillId="0" borderId="0" xfId="2" applyFont="1" applyAlignment="1">
      <alignment horizontal="left" vertical="top"/>
    </xf>
    <xf numFmtId="0" fontId="16" fillId="0" borderId="0" xfId="2" applyFont="1" applyAlignment="1">
      <alignment horizontal="left" vertical="top" wrapText="1"/>
    </xf>
    <xf numFmtId="0" fontId="16" fillId="0" borderId="0" xfId="2" applyFont="1" applyAlignment="1">
      <alignment horizontal="center" vertical="top" wrapText="1"/>
    </xf>
    <xf numFmtId="0" fontId="16" fillId="0" borderId="0" xfId="2" applyFont="1" applyAlignment="1">
      <alignment horizontal="center"/>
    </xf>
    <xf numFmtId="1" fontId="15" fillId="7" borderId="4" xfId="2" applyNumberFormat="1" applyFont="1" applyFill="1" applyBorder="1" applyAlignment="1">
      <alignment horizontal="center" vertical="top" wrapText="1"/>
    </xf>
    <xf numFmtId="165" fontId="16" fillId="0" borderId="19" xfId="0" applyNumberFormat="1" applyFont="1" applyBorder="1" applyAlignment="1">
      <alignment horizontal="center" vertical="top" wrapText="1"/>
    </xf>
    <xf numFmtId="0" fontId="15" fillId="11" borderId="1" xfId="0" applyFont="1" applyFill="1" applyBorder="1" applyAlignment="1">
      <alignment horizontal="center" vertical="top" wrapText="1"/>
    </xf>
    <xf numFmtId="0" fontId="15" fillId="11" borderId="1" xfId="0" applyFont="1" applyFill="1" applyBorder="1" applyAlignment="1">
      <alignment vertical="top" wrapText="1"/>
    </xf>
    <xf numFmtId="0" fontId="16" fillId="11" borderId="1" xfId="0" applyFont="1" applyFill="1" applyBorder="1" applyAlignment="1">
      <alignment vertical="top" wrapText="1"/>
    </xf>
    <xf numFmtId="0" fontId="16" fillId="11" borderId="1" xfId="0" applyFont="1" applyFill="1" applyBorder="1" applyAlignment="1">
      <alignment horizontal="center" vertical="top" wrapText="1"/>
    </xf>
    <xf numFmtId="0" fontId="16" fillId="0" borderId="19" xfId="2" applyFont="1" applyBorder="1" applyAlignment="1">
      <alignment horizontal="center" vertical="top"/>
    </xf>
    <xf numFmtId="0" fontId="16" fillId="0" borderId="19" xfId="2" applyFont="1" applyBorder="1" applyAlignment="1">
      <alignment horizontal="center" vertical="top" wrapText="1"/>
    </xf>
    <xf numFmtId="0" fontId="16" fillId="0" borderId="1" xfId="2" applyFont="1" applyBorder="1" applyAlignment="1">
      <alignment horizontal="left" vertical="top" wrapText="1"/>
    </xf>
    <xf numFmtId="0" fontId="11" fillId="12" borderId="4" xfId="0" applyFont="1" applyFill="1" applyBorder="1" applyAlignment="1">
      <alignment horizontal="center" vertical="center"/>
    </xf>
    <xf numFmtId="0" fontId="11" fillId="12" borderId="4" xfId="0" applyFont="1" applyFill="1" applyBorder="1" applyAlignment="1">
      <alignment horizontal="center" vertical="center" wrapText="1"/>
    </xf>
    <xf numFmtId="0" fontId="13" fillId="13" borderId="15" xfId="0" applyFont="1" applyFill="1" applyBorder="1" applyAlignment="1">
      <alignment horizontal="center" vertical="top"/>
    </xf>
    <xf numFmtId="0" fontId="13" fillId="0" borderId="14" xfId="0" applyFont="1" applyBorder="1" applyAlignment="1">
      <alignment horizontal="center" vertical="top"/>
    </xf>
    <xf numFmtId="0" fontId="15" fillId="0" borderId="14" xfId="0" applyFont="1" applyBorder="1" applyAlignment="1">
      <alignment horizontal="left" vertical="top"/>
    </xf>
    <xf numFmtId="0" fontId="15" fillId="0" borderId="9" xfId="0" applyFont="1" applyBorder="1" applyAlignment="1">
      <alignment horizontal="left" vertical="top"/>
    </xf>
    <xf numFmtId="0" fontId="13" fillId="13" borderId="14" xfId="0" applyFont="1" applyFill="1" applyBorder="1" applyAlignment="1">
      <alignment horizontal="center" vertical="top"/>
    </xf>
    <xf numFmtId="0" fontId="11" fillId="13" borderId="3" xfId="0" applyFont="1" applyFill="1" applyBorder="1" applyAlignment="1">
      <alignment horizontal="left" vertical="top" wrapText="1"/>
    </xf>
    <xf numFmtId="0" fontId="13" fillId="0" borderId="14" xfId="0" applyFont="1" applyBorder="1" applyAlignment="1">
      <alignment horizontal="left" vertical="top" wrapText="1"/>
    </xf>
    <xf numFmtId="0" fontId="15" fillId="12" borderId="3" xfId="2" applyFont="1" applyFill="1" applyBorder="1" applyAlignment="1">
      <alignment horizontal="center" vertical="center"/>
    </xf>
    <xf numFmtId="0" fontId="16" fillId="0" borderId="23" xfId="0" applyFont="1" applyBorder="1" applyAlignment="1">
      <alignment horizontal="left" vertical="top" wrapText="1"/>
    </xf>
    <xf numFmtId="165" fontId="16" fillId="0" borderId="23" xfId="0" applyNumberFormat="1" applyFont="1" applyBorder="1" applyAlignment="1">
      <alignment horizontal="center" vertical="top" wrapText="1"/>
    </xf>
    <xf numFmtId="0" fontId="16" fillId="0" borderId="23" xfId="2" applyFont="1" applyBorder="1" applyAlignment="1">
      <alignment horizontal="center" vertical="top" wrapText="1"/>
    </xf>
    <xf numFmtId="0" fontId="16" fillId="0" borderId="23" xfId="2" applyFont="1" applyBorder="1" applyAlignment="1">
      <alignment horizontal="center" vertical="top"/>
    </xf>
    <xf numFmtId="0" fontId="16" fillId="0" borderId="4" xfId="0" applyFont="1" applyBorder="1" applyAlignment="1">
      <alignment horizontal="left" vertical="top" wrapText="1"/>
    </xf>
    <xf numFmtId="165" fontId="16" fillId="0" borderId="4" xfId="0" applyNumberFormat="1" applyFont="1" applyBorder="1" applyAlignment="1">
      <alignment horizontal="center" vertical="top" wrapText="1"/>
    </xf>
    <xf numFmtId="165" fontId="16" fillId="0" borderId="1" xfId="0" applyNumberFormat="1" applyFont="1" applyBorder="1" applyAlignment="1">
      <alignment horizontal="center" vertical="top" wrapText="1"/>
    </xf>
    <xf numFmtId="0" fontId="16" fillId="0" borderId="1" xfId="2" applyFont="1" applyBorder="1" applyAlignment="1">
      <alignment horizontal="center" vertical="top"/>
    </xf>
    <xf numFmtId="0" fontId="21" fillId="0" borderId="2" xfId="0" applyFont="1" applyBorder="1" applyAlignment="1">
      <alignment horizontal="left" vertical="top" wrapText="1"/>
    </xf>
    <xf numFmtId="0" fontId="11" fillId="0" borderId="0" xfId="0" applyFont="1" applyAlignment="1">
      <alignment horizontal="right" vertical="top"/>
    </xf>
    <xf numFmtId="0" fontId="13" fillId="0" borderId="3" xfId="0" applyFont="1" applyBorder="1" applyAlignment="1">
      <alignment horizontal="center" vertical="top" wrapText="1"/>
    </xf>
    <xf numFmtId="0" fontId="13" fillId="0" borderId="23" xfId="0" applyFont="1" applyBorder="1" applyAlignment="1">
      <alignment horizontal="center" vertical="top" wrapText="1"/>
    </xf>
    <xf numFmtId="0" fontId="11" fillId="0" borderId="3" xfId="0" applyFont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0" fontId="11" fillId="0" borderId="3" xfId="0" applyFont="1" applyBorder="1" applyAlignment="1">
      <alignment horizontal="left" vertical="top" wrapText="1"/>
    </xf>
    <xf numFmtId="2" fontId="13" fillId="0" borderId="20" xfId="0" applyNumberFormat="1" applyFont="1" applyBorder="1" applyAlignment="1">
      <alignment vertical="top" wrapText="1"/>
    </xf>
    <xf numFmtId="2" fontId="13" fillId="0" borderId="20" xfId="0" applyNumberFormat="1" applyFont="1" applyBorder="1" applyAlignment="1">
      <alignment horizontal="center" vertical="top" wrapText="1"/>
    </xf>
    <xf numFmtId="0" fontId="13" fillId="0" borderId="15" xfId="0" applyFont="1" applyBorder="1" applyAlignment="1">
      <alignment horizontal="left" vertical="top" wrapText="1"/>
    </xf>
    <xf numFmtId="0" fontId="12" fillId="0" borderId="2" xfId="0" applyFont="1" applyBorder="1" applyAlignment="1">
      <alignment vertical="top" wrapText="1"/>
    </xf>
    <xf numFmtId="0" fontId="16" fillId="0" borderId="4" xfId="2" applyFont="1" applyBorder="1" applyAlignment="1">
      <alignment vertical="top" wrapText="1"/>
    </xf>
    <xf numFmtId="166" fontId="16" fillId="0" borderId="4" xfId="0" applyNumberFormat="1" applyFont="1" applyBorder="1" applyAlignment="1">
      <alignment horizontal="left" vertical="top" wrapText="1"/>
    </xf>
    <xf numFmtId="0" fontId="16" fillId="8" borderId="4" xfId="2" applyFont="1" applyFill="1" applyBorder="1" applyAlignment="1">
      <alignment horizontal="center" vertical="top" wrapText="1"/>
    </xf>
    <xf numFmtId="0" fontId="16" fillId="0" borderId="4" xfId="2" applyFont="1" applyBorder="1" applyAlignment="1">
      <alignment horizontal="left" vertical="top" wrapText="1"/>
    </xf>
    <xf numFmtId="2" fontId="16" fillId="0" borderId="4" xfId="0" applyNumberFormat="1" applyFont="1" applyBorder="1" applyAlignment="1">
      <alignment horizontal="center" vertical="top" wrapText="1"/>
    </xf>
    <xf numFmtId="0" fontId="15" fillId="0" borderId="4" xfId="2" applyFont="1" applyBorder="1" applyAlignment="1">
      <alignment horizontal="center" vertical="top"/>
    </xf>
    <xf numFmtId="1" fontId="16" fillId="0" borderId="4" xfId="2" applyNumberFormat="1" applyFont="1" applyBorder="1" applyAlignment="1">
      <alignment horizontal="center" vertical="top"/>
    </xf>
    <xf numFmtId="0" fontId="16" fillId="8" borderId="4" xfId="0" applyFont="1" applyFill="1" applyBorder="1" applyAlignment="1">
      <alignment horizontal="center" vertical="top" wrapText="1"/>
    </xf>
    <xf numFmtId="43" fontId="16" fillId="8" borderId="4" xfId="2" applyNumberFormat="1" applyFont="1" applyFill="1" applyBorder="1" applyAlignment="1">
      <alignment horizontal="center" vertical="top"/>
    </xf>
    <xf numFmtId="1" fontId="16" fillId="8" borderId="4" xfId="2" applyNumberFormat="1" applyFont="1" applyFill="1" applyBorder="1" applyAlignment="1">
      <alignment horizontal="center" vertical="top"/>
    </xf>
    <xf numFmtId="0" fontId="15" fillId="0" borderId="4" xfId="2" applyFont="1" applyBorder="1" applyAlignment="1">
      <alignment horizontal="center" vertical="top" wrapText="1"/>
    </xf>
    <xf numFmtId="0" fontId="28" fillId="0" borderId="14" xfId="0" applyFont="1" applyBorder="1" applyAlignment="1">
      <alignment horizontal="center" vertical="top"/>
    </xf>
    <xf numFmtId="0" fontId="13" fillId="0" borderId="9" xfId="0" applyFont="1" applyBorder="1" applyAlignment="1">
      <alignment vertical="top" wrapText="1"/>
    </xf>
    <xf numFmtId="0" fontId="22" fillId="0" borderId="9" xfId="0" applyFont="1" applyBorder="1" applyAlignment="1">
      <alignment horizontal="left" vertical="top" wrapText="1"/>
    </xf>
    <xf numFmtId="0" fontId="30" fillId="0" borderId="0" xfId="0" applyFont="1" applyAlignment="1">
      <alignment horizontal="center"/>
    </xf>
    <xf numFmtId="0" fontId="11" fillId="0" borderId="0" xfId="0" applyFont="1" applyAlignment="1">
      <alignment horizontal="left" vertical="top" wrapText="1"/>
    </xf>
    <xf numFmtId="0" fontId="32" fillId="0" borderId="0" xfId="0" applyFont="1" applyAlignment="1">
      <alignment horizontal="left" vertical="top" wrapText="1"/>
    </xf>
    <xf numFmtId="0" fontId="29" fillId="0" borderId="0" xfId="0" applyFont="1" applyAlignment="1">
      <alignment horizontal="center" vertical="top" wrapText="1"/>
    </xf>
    <xf numFmtId="0" fontId="27" fillId="0" borderId="20" xfId="0" applyFont="1" applyBorder="1" applyAlignment="1">
      <alignment horizontal="left" vertical="top" wrapText="1"/>
    </xf>
    <xf numFmtId="0" fontId="27" fillId="0" borderId="20" xfId="0" applyFont="1" applyBorder="1" applyAlignment="1">
      <alignment horizontal="center" vertical="top" wrapText="1"/>
    </xf>
    <xf numFmtId="0" fontId="27" fillId="0" borderId="0" xfId="0" applyFont="1" applyAlignment="1">
      <alignment horizontal="left" vertical="top" wrapText="1"/>
    </xf>
    <xf numFmtId="0" fontId="27" fillId="0" borderId="9" xfId="0" applyFont="1" applyBorder="1" applyAlignment="1">
      <alignment vertical="top" wrapText="1"/>
    </xf>
    <xf numFmtId="0" fontId="27" fillId="0" borderId="2" xfId="0" applyFont="1" applyBorder="1" applyAlignment="1">
      <alignment horizontal="left" vertical="top" wrapText="1"/>
    </xf>
    <xf numFmtId="0" fontId="27" fillId="0" borderId="3" xfId="0" applyFont="1" applyBorder="1" applyAlignment="1">
      <alignment horizontal="center" vertical="top" wrapText="1"/>
    </xf>
    <xf numFmtId="0" fontId="33" fillId="0" borderId="2" xfId="0" applyFont="1" applyBorder="1" applyAlignment="1">
      <alignment vertical="top" wrapText="1"/>
    </xf>
    <xf numFmtId="0" fontId="26" fillId="0" borderId="0" xfId="0" applyFont="1" applyAlignment="1">
      <alignment horizontal="left" vertical="top" wrapText="1"/>
    </xf>
    <xf numFmtId="0" fontId="27" fillId="0" borderId="0" xfId="0" applyFont="1" applyAlignment="1">
      <alignment horizontal="left"/>
    </xf>
    <xf numFmtId="0" fontId="27" fillId="0" borderId="2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center" vertical="top" wrapText="1"/>
    </xf>
    <xf numFmtId="0" fontId="27" fillId="0" borderId="8" xfId="0" applyFont="1" applyBorder="1" applyAlignment="1">
      <alignment horizontal="left" vertical="top" wrapText="1"/>
    </xf>
    <xf numFmtId="0" fontId="27" fillId="0" borderId="10" xfId="0" applyFont="1" applyBorder="1" applyAlignment="1">
      <alignment horizontal="left" vertical="top" wrapText="1"/>
    </xf>
    <xf numFmtId="0" fontId="27" fillId="0" borderId="8" xfId="0" applyFont="1" applyBorder="1" applyAlignment="1">
      <alignment horizontal="center" vertical="top" wrapText="1"/>
    </xf>
    <xf numFmtId="0" fontId="31" fillId="0" borderId="9" xfId="0" applyFont="1" applyBorder="1" applyAlignment="1">
      <alignment horizontal="left" vertical="top" wrapText="1"/>
    </xf>
    <xf numFmtId="0" fontId="13" fillId="13" borderId="15" xfId="0" applyFont="1" applyFill="1" applyBorder="1" applyAlignment="1">
      <alignment horizontal="center" vertical="top" wrapText="1"/>
    </xf>
    <xf numFmtId="0" fontId="25" fillId="0" borderId="3" xfId="0" applyFont="1" applyBorder="1" applyAlignment="1">
      <alignment horizontal="left" vertical="top" wrapText="1"/>
    </xf>
    <xf numFmtId="0" fontId="27" fillId="0" borderId="23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top" wrapText="1"/>
    </xf>
    <xf numFmtId="0" fontId="33" fillId="0" borderId="1" xfId="0" applyFont="1" applyBorder="1" applyAlignment="1">
      <alignment horizontal="left" vertical="top" wrapText="1"/>
    </xf>
    <xf numFmtId="166" fontId="27" fillId="0" borderId="1" xfId="0" applyNumberFormat="1" applyFont="1" applyBorder="1" applyAlignment="1">
      <alignment horizontal="left" vertical="top" wrapText="1"/>
    </xf>
    <xf numFmtId="0" fontId="35" fillId="0" borderId="0" xfId="0" applyFont="1"/>
    <xf numFmtId="0" fontId="36" fillId="8" borderId="0" xfId="0" applyFont="1" applyFill="1" applyAlignment="1">
      <alignment vertical="top"/>
    </xf>
    <xf numFmtId="0" fontId="36" fillId="0" borderId="0" xfId="0" applyFont="1" applyAlignment="1">
      <alignment horizontal="center"/>
    </xf>
    <xf numFmtId="1" fontId="36" fillId="0" borderId="0" xfId="0" applyNumberFormat="1" applyFont="1" applyAlignment="1">
      <alignment horizontal="center"/>
    </xf>
    <xf numFmtId="0" fontId="36" fillId="0" borderId="0" xfId="0" applyFont="1" applyAlignment="1">
      <alignment vertical="top"/>
    </xf>
    <xf numFmtId="0" fontId="36" fillId="0" borderId="0" xfId="0" applyFont="1" applyAlignment="1">
      <alignment horizontal="center" vertical="top"/>
    </xf>
    <xf numFmtId="1" fontId="36" fillId="0" borderId="0" xfId="0" applyNumberFormat="1" applyFont="1" applyAlignment="1">
      <alignment horizontal="center" vertical="top"/>
    </xf>
    <xf numFmtId="0" fontId="37" fillId="8" borderId="0" xfId="0" applyFont="1" applyFill="1" applyAlignment="1">
      <alignment vertical="top"/>
    </xf>
    <xf numFmtId="0" fontId="35" fillId="0" borderId="0" xfId="0" applyFont="1" applyAlignment="1">
      <alignment vertical="top"/>
    </xf>
    <xf numFmtId="0" fontId="37" fillId="0" borderId="0" xfId="0" applyFont="1" applyAlignment="1">
      <alignment vertical="top"/>
    </xf>
    <xf numFmtId="1" fontId="37" fillId="0" borderId="0" xfId="0" applyNumberFormat="1" applyFont="1" applyAlignment="1">
      <alignment horizontal="center" vertical="top"/>
    </xf>
    <xf numFmtId="0" fontId="35" fillId="0" borderId="0" xfId="0" applyFont="1" applyAlignment="1">
      <alignment vertical="top" wrapText="1"/>
    </xf>
    <xf numFmtId="0" fontId="34" fillId="8" borderId="17" xfId="0" applyFont="1" applyFill="1" applyBorder="1" applyAlignment="1">
      <alignment vertical="top"/>
    </xf>
    <xf numFmtId="0" fontId="34" fillId="0" borderId="17" xfId="0" applyFont="1" applyBorder="1" applyAlignment="1">
      <alignment vertical="top"/>
    </xf>
    <xf numFmtId="0" fontId="34" fillId="0" borderId="0" xfId="0" applyFont="1" applyAlignment="1">
      <alignment vertical="top"/>
    </xf>
    <xf numFmtId="0" fontId="34" fillId="0" borderId="17" xfId="0" applyFont="1" applyBorder="1" applyAlignment="1">
      <alignment horizontal="center" vertical="top"/>
    </xf>
    <xf numFmtId="1" fontId="34" fillId="0" borderId="17" xfId="0" applyNumberFormat="1" applyFont="1" applyBorder="1" applyAlignment="1">
      <alignment horizontal="center" vertical="top"/>
    </xf>
    <xf numFmtId="0" fontId="38" fillId="0" borderId="0" xfId="0" applyFont="1" applyAlignment="1">
      <alignment vertical="center"/>
    </xf>
    <xf numFmtId="0" fontId="36" fillId="12" borderId="3" xfId="0" applyFont="1" applyFill="1" applyBorder="1" applyAlignment="1">
      <alignment horizontal="center" vertical="top"/>
    </xf>
    <xf numFmtId="0" fontId="38" fillId="0" borderId="0" xfId="0" applyFont="1"/>
    <xf numFmtId="0" fontId="38" fillId="0" borderId="0" xfId="0" applyFont="1" applyAlignment="1">
      <alignment vertical="top" wrapText="1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vertical="top"/>
    </xf>
    <xf numFmtId="0" fontId="35" fillId="0" borderId="9" xfId="0" applyFont="1" applyBorder="1" applyAlignment="1">
      <alignment horizontal="left" vertical="top"/>
    </xf>
    <xf numFmtId="0" fontId="34" fillId="0" borderId="0" xfId="0" applyFont="1" applyAlignment="1">
      <alignment horizontal="left"/>
    </xf>
    <xf numFmtId="0" fontId="38" fillId="0" borderId="0" xfId="0" applyFont="1" applyAlignment="1">
      <alignment horizontal="left" vertical="top" wrapText="1"/>
    </xf>
    <xf numFmtId="0" fontId="34" fillId="0" borderId="0" xfId="0" applyFont="1"/>
    <xf numFmtId="0" fontId="34" fillId="0" borderId="0" xfId="0" applyFont="1" applyAlignment="1">
      <alignment horizontal="center" vertical="top" wrapText="1"/>
    </xf>
    <xf numFmtId="1" fontId="34" fillId="0" borderId="0" xfId="0" applyNumberFormat="1" applyFont="1" applyAlignment="1">
      <alignment horizontal="center" vertical="top" wrapText="1"/>
    </xf>
    <xf numFmtId="0" fontId="34" fillId="0" borderId="0" xfId="0" applyFont="1" applyAlignment="1">
      <alignment horizontal="left" vertical="top" wrapText="1"/>
    </xf>
    <xf numFmtId="0" fontId="34" fillId="0" borderId="0" xfId="0" applyFont="1" applyAlignment="1">
      <alignment horizontal="center" vertical="top"/>
    </xf>
    <xf numFmtId="0" fontId="38" fillId="0" borderId="0" xfId="0" applyFont="1" applyAlignment="1">
      <alignment horizontal="center" vertical="top"/>
    </xf>
    <xf numFmtId="1" fontId="38" fillId="8" borderId="0" xfId="0" applyNumberFormat="1" applyFont="1" applyFill="1" applyAlignment="1">
      <alignment horizontal="center" vertical="top"/>
    </xf>
    <xf numFmtId="0" fontId="38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1" fontId="38" fillId="8" borderId="0" xfId="0" applyNumberFormat="1" applyFont="1" applyFill="1" applyAlignment="1">
      <alignment horizontal="center"/>
    </xf>
    <xf numFmtId="0" fontId="40" fillId="0" borderId="0" xfId="0" applyFont="1" applyAlignment="1">
      <alignment vertical="top" wrapText="1"/>
    </xf>
    <xf numFmtId="0" fontId="35" fillId="0" borderId="0" xfId="0" applyFont="1" applyAlignment="1">
      <alignment horizontal="left" vertical="top"/>
    </xf>
    <xf numFmtId="0" fontId="34" fillId="0" borderId="0" xfId="0" applyFont="1" applyAlignment="1">
      <alignment vertical="top" wrapText="1"/>
    </xf>
    <xf numFmtId="0" fontId="41" fillId="0" borderId="0" xfId="0" applyFont="1" applyAlignment="1">
      <alignment horizontal="center" vertical="top" wrapText="1"/>
    </xf>
    <xf numFmtId="0" fontId="22" fillId="0" borderId="10" xfId="0" applyFont="1" applyBorder="1" applyAlignment="1">
      <alignment horizontal="left" vertical="top" wrapText="1"/>
    </xf>
    <xf numFmtId="0" fontId="36" fillId="0" borderId="43" xfId="0" applyFont="1" applyBorder="1" applyAlignment="1">
      <alignment horizontal="center" vertical="top" wrapText="1"/>
    </xf>
    <xf numFmtId="0" fontId="35" fillId="0" borderId="50" xfId="0" applyFont="1" applyBorder="1" applyAlignment="1">
      <alignment horizontal="center" vertical="top" wrapText="1"/>
    </xf>
    <xf numFmtId="0" fontId="23" fillId="0" borderId="0" xfId="0" applyFont="1" applyAlignment="1">
      <alignment horizontal="center"/>
    </xf>
    <xf numFmtId="0" fontId="35" fillId="0" borderId="53" xfId="0" applyFont="1" applyBorder="1" applyAlignment="1">
      <alignment horizontal="center" vertical="top"/>
    </xf>
    <xf numFmtId="0" fontId="36" fillId="9" borderId="63" xfId="0" applyFont="1" applyFill="1" applyBorder="1" applyAlignment="1">
      <alignment horizontal="left" vertical="top" wrapText="1"/>
    </xf>
    <xf numFmtId="0" fontId="36" fillId="4" borderId="61" xfId="0" applyFont="1" applyFill="1" applyBorder="1" applyAlignment="1">
      <alignment horizontal="center" vertical="top" wrapText="1"/>
    </xf>
    <xf numFmtId="0" fontId="36" fillId="9" borderId="61" xfId="0" applyFont="1" applyFill="1" applyBorder="1" applyAlignment="1">
      <alignment horizontal="center" vertical="top"/>
    </xf>
    <xf numFmtId="0" fontId="35" fillId="9" borderId="64" xfId="0" applyFont="1" applyFill="1" applyBorder="1" applyAlignment="1">
      <alignment horizontal="center" vertical="top" wrapText="1"/>
    </xf>
    <xf numFmtId="0" fontId="35" fillId="9" borderId="61" xfId="0" applyFont="1" applyFill="1" applyBorder="1" applyAlignment="1">
      <alignment horizontal="center" vertical="top"/>
    </xf>
    <xf numFmtId="0" fontId="35" fillId="9" borderId="61" xfId="0" applyFont="1" applyFill="1" applyBorder="1" applyAlignment="1">
      <alignment horizontal="center" vertical="top" wrapText="1"/>
    </xf>
    <xf numFmtId="0" fontId="42" fillId="0" borderId="0" xfId="0" applyFont="1" applyAlignment="1">
      <alignment horizontal="center" vertical="top" wrapText="1"/>
    </xf>
    <xf numFmtId="0" fontId="36" fillId="0" borderId="9" xfId="0" applyFont="1" applyBorder="1" applyAlignment="1">
      <alignment horizontal="right" vertical="top"/>
    </xf>
    <xf numFmtId="0" fontId="15" fillId="0" borderId="4" xfId="2" applyFont="1" applyBorder="1" applyAlignment="1">
      <alignment horizontal="left" vertical="top" wrapText="1"/>
    </xf>
    <xf numFmtId="0" fontId="16" fillId="8" borderId="4" xfId="2" applyFont="1" applyFill="1" applyBorder="1" applyAlignment="1">
      <alignment horizontal="center" vertical="top"/>
    </xf>
    <xf numFmtId="2" fontId="16" fillId="0" borderId="4" xfId="0" applyNumberFormat="1" applyFont="1" applyBorder="1" applyAlignment="1">
      <alignment horizontal="left" vertical="top" wrapText="1"/>
    </xf>
    <xf numFmtId="3" fontId="35" fillId="0" borderId="4" xfId="0" applyNumberFormat="1" applyFont="1" applyBorder="1" applyAlignment="1">
      <alignment horizontal="center" vertical="top" wrapText="1"/>
    </xf>
    <xf numFmtId="0" fontId="36" fillId="12" borderId="15" xfId="0" applyFont="1" applyFill="1" applyBorder="1" applyAlignment="1">
      <alignment horizontal="center" vertical="top"/>
    </xf>
    <xf numFmtId="1" fontId="36" fillId="12" borderId="3" xfId="0" applyNumberFormat="1" applyFont="1" applyFill="1" applyBorder="1" applyAlignment="1">
      <alignment horizontal="center" vertical="top" wrapText="1"/>
    </xf>
    <xf numFmtId="3" fontId="35" fillId="0" borderId="69" xfId="0" applyNumberFormat="1" applyFont="1" applyBorder="1" applyAlignment="1">
      <alignment horizontal="center" vertical="top" wrapText="1"/>
    </xf>
    <xf numFmtId="0" fontId="36" fillId="0" borderId="46" xfId="0" applyFont="1" applyBorder="1" applyAlignment="1">
      <alignment horizontal="left" vertical="top" wrapText="1"/>
    </xf>
    <xf numFmtId="0" fontId="24" fillId="0" borderId="4" xfId="0" applyFont="1" applyBorder="1" applyAlignment="1">
      <alignment horizontal="center" vertical="top" wrapText="1"/>
    </xf>
    <xf numFmtId="3" fontId="35" fillId="0" borderId="68" xfId="0" applyNumberFormat="1" applyFont="1" applyBorder="1" applyAlignment="1">
      <alignment horizontal="center" vertical="top" wrapText="1"/>
    </xf>
    <xf numFmtId="0" fontId="27" fillId="0" borderId="3" xfId="0" applyFont="1" applyBorder="1" applyAlignment="1">
      <alignment horizontal="left" vertical="top" wrapText="1"/>
    </xf>
    <xf numFmtId="1" fontId="24" fillId="0" borderId="69" xfId="1" applyNumberFormat="1" applyFont="1" applyFill="1" applyBorder="1" applyAlignment="1">
      <alignment horizontal="center" vertical="top" wrapText="1"/>
    </xf>
    <xf numFmtId="1" fontId="35" fillId="0" borderId="57" xfId="1" applyNumberFormat="1" applyFont="1" applyFill="1" applyBorder="1" applyAlignment="1">
      <alignment horizontal="center" vertical="top" wrapText="1"/>
    </xf>
    <xf numFmtId="0" fontId="39" fillId="0" borderId="81" xfId="0" applyFont="1" applyBorder="1" applyAlignment="1">
      <alignment vertical="top" wrapText="1"/>
    </xf>
    <xf numFmtId="0" fontId="36" fillId="4" borderId="67" xfId="0" applyFont="1" applyFill="1" applyBorder="1" applyAlignment="1">
      <alignment horizontal="center" vertical="top" wrapText="1"/>
    </xf>
    <xf numFmtId="0" fontId="36" fillId="4" borderId="63" xfId="0" applyFont="1" applyFill="1" applyBorder="1" applyAlignment="1">
      <alignment horizontal="center" vertical="top" wrapText="1"/>
    </xf>
    <xf numFmtId="0" fontId="35" fillId="9" borderId="78" xfId="0" applyFont="1" applyFill="1" applyBorder="1" applyAlignment="1">
      <alignment horizontal="center" vertical="top" wrapText="1"/>
    </xf>
    <xf numFmtId="0" fontId="36" fillId="4" borderId="64" xfId="0" applyFont="1" applyFill="1" applyBorder="1" applyAlignment="1">
      <alignment horizontal="center" vertical="top" wrapText="1"/>
    </xf>
    <xf numFmtId="0" fontId="25" fillId="0" borderId="49" xfId="0" applyFont="1" applyBorder="1" applyAlignment="1">
      <alignment horizontal="center" vertical="top" wrapText="1"/>
    </xf>
    <xf numFmtId="1" fontId="24" fillId="0" borderId="60" xfId="1" applyNumberFormat="1" applyFont="1" applyBorder="1" applyAlignment="1">
      <alignment horizontal="center" vertical="top" wrapText="1"/>
    </xf>
    <xf numFmtId="0" fontId="35" fillId="0" borderId="49" xfId="0" applyFont="1" applyBorder="1" applyAlignment="1">
      <alignment horizontal="center" vertical="top" wrapText="1"/>
    </xf>
    <xf numFmtId="0" fontId="35" fillId="0" borderId="60" xfId="0" applyFont="1" applyBorder="1" applyAlignment="1">
      <alignment horizontal="center" vertical="top" wrapText="1"/>
    </xf>
    <xf numFmtId="1" fontId="35" fillId="0" borderId="60" xfId="1" applyNumberFormat="1" applyFont="1" applyFill="1" applyBorder="1" applyAlignment="1">
      <alignment horizontal="center" vertical="top" wrapText="1"/>
    </xf>
    <xf numFmtId="0" fontId="36" fillId="0" borderId="59" xfId="0" applyFont="1" applyBorder="1" applyAlignment="1">
      <alignment horizontal="center" vertical="top" wrapText="1"/>
    </xf>
    <xf numFmtId="0" fontId="33" fillId="0" borderId="46" xfId="0" applyFont="1" applyBorder="1" applyAlignment="1">
      <alignment horizontal="left" vertical="top" wrapText="1"/>
    </xf>
    <xf numFmtId="0" fontId="27" fillId="0" borderId="43" xfId="0" applyFont="1" applyBorder="1" applyAlignment="1">
      <alignment horizontal="left" vertical="top" wrapText="1"/>
    </xf>
    <xf numFmtId="0" fontId="27" fillId="0" borderId="44" xfId="0" applyFont="1" applyBorder="1" applyAlignment="1">
      <alignment horizontal="left" vertical="top" wrapText="1"/>
    </xf>
    <xf numFmtId="0" fontId="27" fillId="0" borderId="43" xfId="0" applyFont="1" applyBorder="1" applyAlignment="1">
      <alignment vertical="top" wrapText="1"/>
    </xf>
    <xf numFmtId="0" fontId="27" fillId="0" borderId="39" xfId="0" applyFont="1" applyBorder="1" applyAlignment="1">
      <alignment horizontal="center" vertical="top"/>
    </xf>
    <xf numFmtId="0" fontId="24" fillId="0" borderId="3" xfId="0" applyFont="1" applyBorder="1" applyAlignment="1">
      <alignment horizontal="left" vertical="top" wrapText="1"/>
    </xf>
    <xf numFmtId="0" fontId="33" fillId="0" borderId="47" xfId="0" applyFont="1" applyBorder="1" applyAlignment="1">
      <alignment horizontal="left" vertical="top" wrapText="1"/>
    </xf>
    <xf numFmtId="0" fontId="27" fillId="0" borderId="15" xfId="0" applyFont="1" applyBorder="1" applyAlignment="1">
      <alignment horizontal="left" vertical="top" wrapText="1"/>
    </xf>
    <xf numFmtId="0" fontId="27" fillId="0" borderId="3" xfId="0" applyFont="1" applyBorder="1" applyAlignment="1">
      <alignment vertical="top" wrapText="1"/>
    </xf>
    <xf numFmtId="0" fontId="27" fillId="0" borderId="48" xfId="0" applyFont="1" applyBorder="1" applyAlignment="1">
      <alignment horizontal="center" vertical="top"/>
    </xf>
    <xf numFmtId="0" fontId="24" fillId="0" borderId="4" xfId="0" applyFont="1" applyBorder="1" applyAlignment="1">
      <alignment horizontal="left" vertical="top" wrapText="1"/>
    </xf>
    <xf numFmtId="2" fontId="27" fillId="0" borderId="2" xfId="0" applyNumberFormat="1" applyFont="1" applyBorder="1" applyAlignment="1">
      <alignment horizontal="left" vertical="top" wrapText="1"/>
    </xf>
    <xf numFmtId="0" fontId="40" fillId="0" borderId="0" xfId="0" applyFont="1" applyAlignment="1">
      <alignment horizontal="center" vertical="top" wrapText="1"/>
    </xf>
    <xf numFmtId="0" fontId="36" fillId="0" borderId="4" xfId="0" applyFont="1" applyBorder="1" applyAlignment="1">
      <alignment horizontal="center" vertical="top" wrapText="1"/>
    </xf>
    <xf numFmtId="0" fontId="36" fillId="0" borderId="68" xfId="0" applyFont="1" applyBorder="1" applyAlignment="1">
      <alignment horizontal="left" vertical="top" wrapText="1"/>
    </xf>
    <xf numFmtId="0" fontId="36" fillId="0" borderId="68" xfId="0" applyFont="1" applyBorder="1" applyAlignment="1">
      <alignment horizontal="center" vertical="top" wrapText="1"/>
    </xf>
    <xf numFmtId="0" fontId="36" fillId="0" borderId="49" xfId="0" applyFont="1" applyBorder="1" applyAlignment="1">
      <alignment horizontal="center" vertical="top" wrapText="1"/>
    </xf>
    <xf numFmtId="0" fontId="24" fillId="0" borderId="4" xfId="0" applyFont="1" applyBorder="1" applyAlignment="1">
      <alignment horizontal="center" vertical="top"/>
    </xf>
    <xf numFmtId="0" fontId="24" fillId="0" borderId="68" xfId="0" applyFont="1" applyBorder="1" applyAlignment="1">
      <alignment horizontal="center" vertical="top"/>
    </xf>
    <xf numFmtId="0" fontId="24" fillId="0" borderId="69" xfId="0" applyFont="1" applyBorder="1" applyAlignment="1">
      <alignment horizontal="center" vertical="top"/>
    </xf>
    <xf numFmtId="0" fontId="24" fillId="0" borderId="4" xfId="2" applyFont="1" applyBorder="1" applyAlignment="1">
      <alignment horizontal="center" vertical="top" wrapText="1"/>
    </xf>
    <xf numFmtId="0" fontId="27" fillId="0" borderId="4" xfId="0" applyFont="1" applyBorder="1" applyAlignment="1">
      <alignment horizontal="left" vertical="top" wrapText="1"/>
    </xf>
    <xf numFmtId="0" fontId="36" fillId="9" borderId="55" xfId="0" applyFont="1" applyFill="1" applyBorder="1" applyAlignment="1">
      <alignment horizontal="left" vertical="top" wrapText="1"/>
    </xf>
    <xf numFmtId="0" fontId="36" fillId="4" borderId="40" xfId="0" applyFont="1" applyFill="1" applyBorder="1" applyAlignment="1">
      <alignment horizontal="center" vertical="top" wrapText="1"/>
    </xf>
    <xf numFmtId="0" fontId="36" fillId="9" borderId="40" xfId="0" applyFont="1" applyFill="1" applyBorder="1" applyAlignment="1">
      <alignment horizontal="center" vertical="top"/>
    </xf>
    <xf numFmtId="0" fontId="35" fillId="9" borderId="56" xfId="0" applyFont="1" applyFill="1" applyBorder="1" applyAlignment="1">
      <alignment horizontal="center" vertical="top" wrapText="1"/>
    </xf>
    <xf numFmtId="0" fontId="39" fillId="0" borderId="78" xfId="0" applyFont="1" applyBorder="1" applyAlignment="1">
      <alignment horizontal="left" vertical="top" wrapText="1"/>
    </xf>
    <xf numFmtId="0" fontId="35" fillId="9" borderId="42" xfId="0" applyFont="1" applyFill="1" applyBorder="1" applyAlignment="1">
      <alignment horizontal="center" vertical="top" wrapText="1"/>
    </xf>
    <xf numFmtId="0" fontId="39" fillId="0" borderId="0" xfId="0" applyFont="1" applyAlignment="1">
      <alignment vertical="top" wrapText="1"/>
    </xf>
    <xf numFmtId="0" fontId="35" fillId="0" borderId="4" xfId="0" applyFont="1" applyBorder="1" applyAlignment="1">
      <alignment horizontal="center" vertical="top"/>
    </xf>
    <xf numFmtId="0" fontId="36" fillId="4" borderId="62" xfId="0" applyFont="1" applyFill="1" applyBorder="1" applyAlignment="1">
      <alignment horizontal="center" vertical="top" wrapText="1"/>
    </xf>
    <xf numFmtId="0" fontId="27" fillId="0" borderId="4" xfId="0" applyFont="1" applyBorder="1" applyAlignment="1">
      <alignment vertical="top" wrapText="1"/>
    </xf>
    <xf numFmtId="0" fontId="25" fillId="0" borderId="4" xfId="0" applyFont="1" applyBorder="1" applyAlignment="1">
      <alignment horizontal="left" vertical="top" wrapText="1"/>
    </xf>
    <xf numFmtId="1" fontId="24" fillId="8" borderId="50" xfId="0" applyNumberFormat="1" applyFont="1" applyFill="1" applyBorder="1" applyAlignment="1">
      <alignment horizontal="center" vertical="top"/>
    </xf>
    <xf numFmtId="0" fontId="24" fillId="0" borderId="5" xfId="0" applyFont="1" applyBorder="1" applyAlignment="1">
      <alignment horizontal="center" vertical="top" wrapText="1"/>
    </xf>
    <xf numFmtId="0" fontId="24" fillId="0" borderId="4" xfId="2" applyFont="1" applyBorder="1" applyAlignment="1">
      <alignment horizontal="center" vertical="top"/>
    </xf>
    <xf numFmtId="0" fontId="24" fillId="0" borderId="1" xfId="2" applyFont="1" applyBorder="1" applyAlignment="1">
      <alignment horizontal="center" vertical="top" wrapText="1"/>
    </xf>
    <xf numFmtId="0" fontId="25" fillId="0" borderId="80" xfId="0" applyFont="1" applyBorder="1" applyAlignment="1">
      <alignment horizontal="center" vertical="top" wrapText="1"/>
    </xf>
    <xf numFmtId="0" fontId="25" fillId="0" borderId="68" xfId="0" applyFont="1" applyBorder="1" applyAlignment="1">
      <alignment horizontal="center" vertical="top" wrapText="1"/>
    </xf>
    <xf numFmtId="0" fontId="24" fillId="8" borderId="4" xfId="0" applyFont="1" applyFill="1" applyBorder="1" applyAlignment="1">
      <alignment horizontal="center" vertical="top"/>
    </xf>
    <xf numFmtId="0" fontId="36" fillId="7" borderId="55" xfId="0" applyFont="1" applyFill="1" applyBorder="1" applyAlignment="1">
      <alignment horizontal="center" vertical="center" wrapText="1"/>
    </xf>
    <xf numFmtId="0" fontId="36" fillId="7" borderId="62" xfId="0" applyFont="1" applyFill="1" applyBorder="1" applyAlignment="1">
      <alignment horizontal="center" vertical="center" wrapText="1"/>
    </xf>
    <xf numFmtId="0" fontId="36" fillId="7" borderId="41" xfId="0" applyFont="1" applyFill="1" applyBorder="1" applyAlignment="1">
      <alignment horizontal="center" vertical="center" wrapText="1"/>
    </xf>
    <xf numFmtId="0" fontId="36" fillId="7" borderId="40" xfId="0" applyFont="1" applyFill="1" applyBorder="1" applyAlignment="1">
      <alignment horizontal="center" vertical="center" wrapText="1"/>
    </xf>
    <xf numFmtId="0" fontId="35" fillId="7" borderId="40" xfId="0" applyFont="1" applyFill="1" applyBorder="1" applyAlignment="1">
      <alignment vertical="center" wrapText="1"/>
    </xf>
    <xf numFmtId="1" fontId="36" fillId="7" borderId="40" xfId="1" applyNumberFormat="1" applyFont="1" applyFill="1" applyBorder="1" applyAlignment="1">
      <alignment horizontal="center" vertical="center" wrapText="1"/>
    </xf>
    <xf numFmtId="0" fontId="35" fillId="7" borderId="40" xfId="0" applyFont="1" applyFill="1" applyBorder="1" applyAlignment="1">
      <alignment horizontal="center" vertical="center" wrapText="1"/>
    </xf>
    <xf numFmtId="0" fontId="38" fillId="7" borderId="56" xfId="0" applyFont="1" applyFill="1" applyBorder="1" applyAlignment="1">
      <alignment vertical="center" wrapText="1"/>
    </xf>
    <xf numFmtId="0" fontId="35" fillId="0" borderId="4" xfId="0" applyFont="1" applyBorder="1" applyAlignment="1">
      <alignment horizontal="center" vertical="top" wrapText="1"/>
    </xf>
    <xf numFmtId="0" fontId="36" fillId="0" borderId="1" xfId="0" applyFont="1" applyBorder="1" applyAlignment="1">
      <alignment horizontal="center" vertical="top" wrapText="1"/>
    </xf>
    <xf numFmtId="0" fontId="35" fillId="0" borderId="1" xfId="0" applyFont="1" applyBorder="1" applyAlignment="1">
      <alignment horizontal="center" vertical="top" wrapText="1"/>
    </xf>
    <xf numFmtId="1" fontId="35" fillId="0" borderId="79" xfId="1" applyNumberFormat="1" applyFont="1" applyFill="1" applyBorder="1" applyAlignment="1">
      <alignment horizontal="center" vertical="top" wrapText="1"/>
    </xf>
    <xf numFmtId="0" fontId="36" fillId="14" borderId="40" xfId="0" applyFont="1" applyFill="1" applyBorder="1" applyAlignment="1">
      <alignment horizontal="center" vertical="top" wrapText="1"/>
    </xf>
    <xf numFmtId="0" fontId="36" fillId="14" borderId="40" xfId="0" applyFont="1" applyFill="1" applyBorder="1" applyAlignment="1">
      <alignment vertical="top" wrapText="1"/>
    </xf>
    <xf numFmtId="0" fontId="35" fillId="14" borderId="40" xfId="0" applyFont="1" applyFill="1" applyBorder="1" applyAlignment="1">
      <alignment vertical="top" wrapText="1"/>
    </xf>
    <xf numFmtId="0" fontId="35" fillId="14" borderId="40" xfId="0" applyFont="1" applyFill="1" applyBorder="1" applyAlignment="1">
      <alignment horizontal="center" vertical="top" wrapText="1"/>
    </xf>
    <xf numFmtId="1" fontId="35" fillId="14" borderId="40" xfId="1" applyNumberFormat="1" applyFont="1" applyFill="1" applyBorder="1" applyAlignment="1">
      <alignment horizontal="center" vertical="top" wrapText="1"/>
    </xf>
    <xf numFmtId="3" fontId="24" fillId="15" borderId="53" xfId="0" applyNumberFormat="1" applyFont="1" applyFill="1" applyBorder="1" applyAlignment="1">
      <alignment horizontal="center" vertical="top" wrapText="1"/>
    </xf>
    <xf numFmtId="3" fontId="24" fillId="15" borderId="57" xfId="0" applyNumberFormat="1" applyFont="1" applyFill="1" applyBorder="1" applyAlignment="1">
      <alignment horizontal="center" vertical="top" wrapText="1"/>
    </xf>
    <xf numFmtId="0" fontId="36" fillId="0" borderId="4" xfId="0" applyFont="1" applyBorder="1" applyAlignment="1">
      <alignment horizontal="center" vertical="top"/>
    </xf>
    <xf numFmtId="0" fontId="36" fillId="0" borderId="1" xfId="0" applyFont="1" applyBorder="1" applyAlignment="1">
      <alignment horizontal="center" vertical="top"/>
    </xf>
    <xf numFmtId="0" fontId="39" fillId="0" borderId="81" xfId="0" applyFont="1" applyBorder="1" applyAlignment="1">
      <alignment horizontal="left" vertical="top" wrapText="1"/>
    </xf>
    <xf numFmtId="0" fontId="39" fillId="0" borderId="82" xfId="0" applyFont="1" applyBorder="1" applyAlignment="1">
      <alignment horizontal="left" vertical="top" wrapText="1"/>
    </xf>
    <xf numFmtId="0" fontId="35" fillId="0" borderId="80" xfId="0" applyFont="1" applyBorder="1" applyAlignment="1">
      <alignment horizontal="center" vertical="top" wrapText="1"/>
    </xf>
    <xf numFmtId="0" fontId="35" fillId="0" borderId="79" xfId="0" applyFont="1" applyBorder="1" applyAlignment="1">
      <alignment horizontal="center" vertical="top" wrapText="1"/>
    </xf>
    <xf numFmtId="0" fontId="35" fillId="0" borderId="68" xfId="0" applyFont="1" applyBorder="1" applyAlignment="1">
      <alignment horizontal="center" vertical="top" wrapText="1"/>
    </xf>
    <xf numFmtId="0" fontId="35" fillId="0" borderId="69" xfId="0" applyFont="1" applyBorder="1" applyAlignment="1">
      <alignment horizontal="center" vertical="top" wrapText="1"/>
    </xf>
    <xf numFmtId="0" fontId="35" fillId="0" borderId="68" xfId="0" applyFont="1" applyBorder="1" applyAlignment="1">
      <alignment horizontal="center" vertical="top"/>
    </xf>
    <xf numFmtId="0" fontId="35" fillId="0" borderId="69" xfId="0" applyFont="1" applyBorder="1" applyAlignment="1">
      <alignment horizontal="center" vertical="top"/>
    </xf>
    <xf numFmtId="0" fontId="36" fillId="0" borderId="80" xfId="0" applyFont="1" applyBorder="1" applyAlignment="1">
      <alignment horizontal="center" vertical="top" wrapText="1"/>
    </xf>
    <xf numFmtId="1" fontId="35" fillId="0" borderId="79" xfId="1" applyNumberFormat="1" applyFont="1" applyBorder="1" applyAlignment="1">
      <alignment horizontal="center" vertical="top" wrapText="1"/>
    </xf>
    <xf numFmtId="1" fontId="35" fillId="0" borderId="69" xfId="1" applyNumberFormat="1" applyFont="1" applyBorder="1" applyAlignment="1">
      <alignment horizontal="center" vertical="top" wrapText="1"/>
    </xf>
    <xf numFmtId="0" fontId="36" fillId="4" borderId="55" xfId="0" applyFont="1" applyFill="1" applyBorder="1" applyAlignment="1">
      <alignment horizontal="center" vertical="top" wrapText="1"/>
    </xf>
    <xf numFmtId="0" fontId="36" fillId="9" borderId="40" xfId="0" applyFont="1" applyFill="1" applyBorder="1" applyAlignment="1">
      <alignment horizontal="center" vertical="top" wrapText="1"/>
    </xf>
    <xf numFmtId="0" fontId="36" fillId="4" borderId="56" xfId="0" applyFont="1" applyFill="1" applyBorder="1" applyAlignment="1">
      <alignment horizontal="center" vertical="top" wrapText="1"/>
    </xf>
    <xf numFmtId="1" fontId="24" fillId="0" borderId="79" xfId="1" applyNumberFormat="1" applyFont="1" applyBorder="1" applyAlignment="1">
      <alignment horizontal="center" vertical="top" wrapText="1"/>
    </xf>
    <xf numFmtId="1" fontId="24" fillId="0" borderId="69" xfId="1" applyNumberFormat="1" applyFont="1" applyBorder="1" applyAlignment="1">
      <alignment horizontal="center" vertical="top" wrapText="1"/>
    </xf>
    <xf numFmtId="0" fontId="27" fillId="0" borderId="4" xfId="0" applyFont="1" applyBorder="1" applyAlignment="1">
      <alignment horizontal="center" vertical="top" wrapText="1"/>
    </xf>
    <xf numFmtId="0" fontId="35" fillId="0" borderId="80" xfId="0" applyFont="1" applyBorder="1" applyAlignment="1">
      <alignment horizontal="left" vertical="top" wrapText="1"/>
    </xf>
    <xf numFmtId="0" fontId="35" fillId="0" borderId="1" xfId="0" applyFont="1" applyBorder="1" applyAlignment="1">
      <alignment horizontal="center" vertical="top"/>
    </xf>
    <xf numFmtId="1" fontId="35" fillId="0" borderId="79" xfId="0" applyNumberFormat="1" applyFont="1" applyBorder="1" applyAlignment="1">
      <alignment horizontal="center" vertical="top"/>
    </xf>
    <xf numFmtId="0" fontId="35" fillId="0" borderId="80" xfId="0" applyFont="1" applyBorder="1" applyAlignment="1">
      <alignment horizontal="center" vertical="top"/>
    </xf>
    <xf numFmtId="0" fontId="35" fillId="0" borderId="79" xfId="0" applyFont="1" applyBorder="1" applyAlignment="1">
      <alignment horizontal="center" vertical="top"/>
    </xf>
    <xf numFmtId="0" fontId="39" fillId="0" borderId="14" xfId="0" applyFont="1" applyBorder="1" applyAlignment="1">
      <alignment horizontal="left" vertical="top" wrapText="1"/>
    </xf>
    <xf numFmtId="0" fontId="35" fillId="8" borderId="4" xfId="0" applyFont="1" applyFill="1" applyBorder="1" applyAlignment="1">
      <alignment horizontal="center" vertical="top"/>
    </xf>
    <xf numFmtId="0" fontId="39" fillId="0" borderId="82" xfId="0" applyFont="1" applyBorder="1" applyAlignment="1">
      <alignment vertical="top" wrapText="1"/>
    </xf>
    <xf numFmtId="3" fontId="36" fillId="0" borderId="59" xfId="0" applyNumberFormat="1" applyFont="1" applyBorder="1" applyAlignment="1">
      <alignment horizontal="center" vertical="top" wrapText="1"/>
    </xf>
    <xf numFmtId="3" fontId="36" fillId="0" borderId="68" xfId="0" applyNumberFormat="1" applyFont="1" applyBorder="1" applyAlignment="1">
      <alignment horizontal="center" vertical="top" wrapText="1"/>
    </xf>
    <xf numFmtId="1" fontId="35" fillId="0" borderId="69" xfId="1" applyNumberFormat="1" applyFont="1" applyFill="1" applyBorder="1" applyAlignment="1">
      <alignment horizontal="center" vertical="top" wrapText="1"/>
    </xf>
    <xf numFmtId="2" fontId="27" fillId="0" borderId="4" xfId="0" applyNumberFormat="1" applyFont="1" applyBorder="1" applyAlignment="1">
      <alignment horizontal="left" vertical="top" wrapText="1"/>
    </xf>
    <xf numFmtId="0" fontId="36" fillId="15" borderId="46" xfId="0" applyFont="1" applyFill="1" applyBorder="1" applyAlignment="1">
      <alignment horizontal="center" vertical="top" wrapText="1"/>
    </xf>
    <xf numFmtId="0" fontId="35" fillId="15" borderId="43" xfId="0" applyFont="1" applyFill="1" applyBorder="1" applyAlignment="1">
      <alignment horizontal="center" vertical="top" wrapText="1"/>
    </xf>
    <xf numFmtId="1" fontId="35" fillId="15" borderId="54" xfId="1" applyNumberFormat="1" applyFont="1" applyFill="1" applyBorder="1" applyAlignment="1">
      <alignment horizontal="center" vertical="top" wrapText="1"/>
    </xf>
    <xf numFmtId="3" fontId="36" fillId="15" borderId="46" xfId="0" applyNumberFormat="1" applyFont="1" applyFill="1" applyBorder="1" applyAlignment="1">
      <alignment horizontal="center" vertical="top" wrapText="1"/>
    </xf>
    <xf numFmtId="0" fontId="39" fillId="9" borderId="52" xfId="0" applyFont="1" applyFill="1" applyBorder="1" applyAlignment="1">
      <alignment vertical="top" wrapText="1"/>
    </xf>
    <xf numFmtId="0" fontId="27" fillId="0" borderId="15" xfId="0" applyFont="1" applyBorder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0" fontId="27" fillId="0" borderId="9" xfId="0" applyFont="1" applyBorder="1" applyAlignment="1">
      <alignment horizontal="left" vertical="top" wrapText="1"/>
    </xf>
    <xf numFmtId="0" fontId="27" fillId="0" borderId="1" xfId="0" applyFont="1" applyBorder="1" applyAlignment="1">
      <alignment vertical="top" wrapText="1"/>
    </xf>
    <xf numFmtId="0" fontId="27" fillId="0" borderId="14" xfId="0" applyFont="1" applyBorder="1" applyAlignment="1">
      <alignment horizontal="center" vertical="top" wrapText="1"/>
    </xf>
    <xf numFmtId="0" fontId="33" fillId="0" borderId="4" xfId="0" applyFont="1" applyBorder="1" applyAlignment="1">
      <alignment vertical="top" wrapText="1"/>
    </xf>
    <xf numFmtId="0" fontId="45" fillId="0" borderId="2" xfId="0" applyFont="1" applyBorder="1" applyAlignment="1">
      <alignment horizontal="left" vertical="top" wrapText="1"/>
    </xf>
    <xf numFmtId="0" fontId="45" fillId="13" borderId="2" xfId="0" applyFont="1" applyFill="1" applyBorder="1" applyAlignment="1">
      <alignment horizontal="left" vertical="top" wrapText="1"/>
    </xf>
    <xf numFmtId="0" fontId="39" fillId="0" borderId="2" xfId="0" applyFont="1" applyBorder="1" applyAlignment="1">
      <alignment vertical="top" wrapText="1"/>
    </xf>
    <xf numFmtId="0" fontId="39" fillId="13" borderId="14" xfId="0" applyFont="1" applyFill="1" applyBorder="1" applyAlignment="1">
      <alignment horizontal="center" vertical="top"/>
    </xf>
    <xf numFmtId="0" fontId="39" fillId="0" borderId="2" xfId="0" applyFont="1" applyBorder="1" applyAlignment="1">
      <alignment horizontal="left" vertical="top" wrapText="1"/>
    </xf>
    <xf numFmtId="0" fontId="39" fillId="0" borderId="23" xfId="0" applyFont="1" applyBorder="1" applyAlignment="1">
      <alignment horizontal="left" vertical="top" wrapText="1"/>
    </xf>
    <xf numFmtId="0" fontId="39" fillId="0" borderId="14" xfId="0" applyFont="1" applyBorder="1" applyAlignment="1">
      <alignment horizontal="center" vertical="top"/>
    </xf>
    <xf numFmtId="0" fontId="46" fillId="0" borderId="0" xfId="0" applyFont="1" applyAlignment="1">
      <alignment horizontal="left" vertical="top" wrapText="1"/>
    </xf>
    <xf numFmtId="0" fontId="39" fillId="0" borderId="2" xfId="0" applyFont="1" applyBorder="1" applyAlignment="1">
      <alignment horizontal="center" vertical="top"/>
    </xf>
    <xf numFmtId="0" fontId="39" fillId="0" borderId="14" xfId="0" applyFont="1" applyBorder="1" applyAlignment="1">
      <alignment horizontal="center" vertical="top" wrapText="1"/>
    </xf>
    <xf numFmtId="0" fontId="33" fillId="13" borderId="3" xfId="0" applyFont="1" applyFill="1" applyBorder="1" applyAlignment="1">
      <alignment horizontal="left" vertical="top" wrapText="1"/>
    </xf>
    <xf numFmtId="0" fontId="27" fillId="13" borderId="15" xfId="0" applyFont="1" applyFill="1" applyBorder="1" applyAlignment="1">
      <alignment horizontal="center" vertical="top"/>
    </xf>
    <xf numFmtId="0" fontId="27" fillId="0" borderId="14" xfId="0" applyFont="1" applyBorder="1" applyAlignment="1">
      <alignment horizontal="left" vertical="top" wrapText="1"/>
    </xf>
    <xf numFmtId="0" fontId="27" fillId="0" borderId="2" xfId="0" applyFont="1" applyBorder="1" applyAlignment="1">
      <alignment vertical="top" wrapText="1"/>
    </xf>
    <xf numFmtId="0" fontId="27" fillId="0" borderId="14" xfId="0" applyFont="1" applyBorder="1" applyAlignment="1">
      <alignment horizontal="center" vertical="top"/>
    </xf>
    <xf numFmtId="0" fontId="27" fillId="0" borderId="21" xfId="0" applyFont="1" applyBorder="1" applyAlignment="1">
      <alignment horizontal="left" vertical="top" wrapText="1"/>
    </xf>
    <xf numFmtId="0" fontId="27" fillId="0" borderId="13" xfId="0" applyFont="1" applyBorder="1" applyAlignment="1">
      <alignment horizontal="left" vertical="top" wrapText="1"/>
    </xf>
    <xf numFmtId="0" fontId="27" fillId="0" borderId="13" xfId="0" applyFont="1" applyBorder="1" applyAlignment="1">
      <alignment horizontal="center" vertical="top"/>
    </xf>
    <xf numFmtId="0" fontId="27" fillId="13" borderId="14" xfId="0" applyFont="1" applyFill="1" applyBorder="1" applyAlignment="1">
      <alignment horizontal="center" vertical="top"/>
    </xf>
    <xf numFmtId="0" fontId="33" fillId="13" borderId="2" xfId="0" applyFont="1" applyFill="1" applyBorder="1" applyAlignment="1">
      <alignment horizontal="left" vertical="top" wrapText="1"/>
    </xf>
    <xf numFmtId="0" fontId="27" fillId="13" borderId="14" xfId="0" applyFont="1" applyFill="1" applyBorder="1" applyAlignment="1">
      <alignment horizontal="center" vertical="top" wrapText="1"/>
    </xf>
    <xf numFmtId="0" fontId="33" fillId="0" borderId="49" xfId="0" applyFont="1" applyBorder="1" applyAlignment="1">
      <alignment horizontal="left" vertical="top" wrapText="1"/>
    </xf>
    <xf numFmtId="0" fontId="27" fillId="0" borderId="50" xfId="0" applyFont="1" applyBorder="1" applyAlignment="1">
      <alignment vertical="top" wrapText="1"/>
    </xf>
    <xf numFmtId="0" fontId="27" fillId="0" borderId="51" xfId="0" applyFont="1" applyBorder="1" applyAlignment="1">
      <alignment horizontal="left" vertical="top" wrapText="1"/>
    </xf>
    <xf numFmtId="0" fontId="27" fillId="0" borderId="52" xfId="0" applyFont="1" applyBorder="1" applyAlignment="1">
      <alignment horizontal="center" vertical="top"/>
    </xf>
    <xf numFmtId="0" fontId="33" fillId="13" borderId="2" xfId="0" applyFont="1" applyFill="1" applyBorder="1" applyAlignment="1">
      <alignment vertical="top" wrapText="1"/>
    </xf>
    <xf numFmtId="0" fontId="33" fillId="13" borderId="19" xfId="0" applyFont="1" applyFill="1" applyBorder="1" applyAlignment="1">
      <alignment horizontal="left" vertical="top" wrapText="1"/>
    </xf>
    <xf numFmtId="0" fontId="27" fillId="13" borderId="2" xfId="0" applyFont="1" applyFill="1" applyBorder="1" applyAlignment="1">
      <alignment horizontal="center" vertical="top" wrapText="1"/>
    </xf>
    <xf numFmtId="0" fontId="33" fillId="0" borderId="4" xfId="0" applyFont="1" applyBorder="1" applyAlignment="1">
      <alignment horizontal="left" vertical="top" wrapText="1"/>
    </xf>
    <xf numFmtId="166" fontId="27" fillId="0" borderId="4" xfId="0" applyNumberFormat="1" applyFont="1" applyBorder="1" applyAlignment="1">
      <alignment horizontal="left" vertical="top" wrapText="1"/>
    </xf>
    <xf numFmtId="0" fontId="16" fillId="0" borderId="19" xfId="2" applyFont="1" applyBorder="1" applyAlignment="1">
      <alignment vertical="top" wrapText="1"/>
    </xf>
    <xf numFmtId="0" fontId="15" fillId="0" borderId="0" xfId="2" applyFont="1" applyAlignment="1">
      <alignment horizontal="center" vertical="top" wrapText="1"/>
    </xf>
    <xf numFmtId="0" fontId="16" fillId="0" borderId="1" xfId="2" applyFont="1" applyBorder="1" applyAlignment="1">
      <alignment vertical="top" wrapText="1"/>
    </xf>
    <xf numFmtId="0" fontId="16" fillId="0" borderId="23" xfId="2" applyFont="1" applyBorder="1" applyAlignment="1">
      <alignment horizontal="left" vertical="top" wrapText="1"/>
    </xf>
    <xf numFmtId="0" fontId="16" fillId="11" borderId="2" xfId="2" applyFont="1" applyFill="1" applyBorder="1" applyAlignment="1">
      <alignment vertical="top"/>
    </xf>
    <xf numFmtId="0" fontId="16" fillId="0" borderId="0" xfId="2" applyFont="1" applyAlignment="1">
      <alignment vertical="top"/>
    </xf>
    <xf numFmtId="3" fontId="35" fillId="0" borderId="80" xfId="0" applyNumberFormat="1" applyFont="1" applyBorder="1" applyAlignment="1">
      <alignment horizontal="center" vertical="top" wrapText="1"/>
    </xf>
    <xf numFmtId="3" fontId="35" fillId="0" borderId="1" xfId="0" applyNumberFormat="1" applyFont="1" applyBorder="1" applyAlignment="1">
      <alignment horizontal="center" vertical="top" wrapText="1"/>
    </xf>
    <xf numFmtId="3" fontId="35" fillId="0" borderId="79" xfId="0" applyNumberFormat="1" applyFont="1" applyBorder="1" applyAlignment="1">
      <alignment horizontal="center" vertical="top" wrapText="1"/>
    </xf>
    <xf numFmtId="0" fontId="36" fillId="0" borderId="9" xfId="0" applyFont="1" applyBorder="1" applyAlignment="1">
      <alignment vertical="top" wrapText="1"/>
    </xf>
    <xf numFmtId="0" fontId="36" fillId="7" borderId="40" xfId="0" applyFont="1" applyFill="1" applyBorder="1" applyAlignment="1">
      <alignment horizontal="center" vertical="top" wrapText="1"/>
    </xf>
    <xf numFmtId="0" fontId="16" fillId="0" borderId="23" xfId="2" applyFont="1" applyBorder="1" applyAlignment="1">
      <alignment vertical="top" wrapText="1"/>
    </xf>
    <xf numFmtId="0" fontId="16" fillId="0" borderId="7" xfId="0" applyFont="1" applyBorder="1" applyAlignment="1">
      <alignment horizontal="left" vertical="top" wrapText="1"/>
    </xf>
    <xf numFmtId="0" fontId="16" fillId="0" borderId="14" xfId="2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0" fontId="16" fillId="0" borderId="3" xfId="2" applyFont="1" applyBorder="1" applyAlignment="1">
      <alignment horizontal="center" vertical="top" wrapText="1"/>
    </xf>
    <xf numFmtId="0" fontId="16" fillId="0" borderId="3" xfId="2" applyFont="1" applyBorder="1" applyAlignment="1">
      <alignment horizontal="center" vertical="top"/>
    </xf>
    <xf numFmtId="0" fontId="16" fillId="0" borderId="3" xfId="2" applyFont="1" applyBorder="1" applyAlignment="1">
      <alignment horizontal="left" vertical="top" wrapText="1"/>
    </xf>
    <xf numFmtId="0" fontId="15" fillId="0" borderId="2" xfId="0" applyFont="1" applyBorder="1" applyAlignment="1">
      <alignment vertical="top" wrapText="1"/>
    </xf>
    <xf numFmtId="2" fontId="16" fillId="0" borderId="1" xfId="0" applyNumberFormat="1" applyFont="1" applyBorder="1" applyAlignment="1">
      <alignment horizontal="center" vertical="top" wrapText="1"/>
    </xf>
    <xf numFmtId="0" fontId="16" fillId="0" borderId="1" xfId="2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5" fillId="11" borderId="61" xfId="0" applyFont="1" applyFill="1" applyBorder="1" applyAlignment="1">
      <alignment vertical="top" wrapText="1"/>
    </xf>
    <xf numFmtId="1" fontId="15" fillId="11" borderId="61" xfId="0" applyNumberFormat="1" applyFont="1" applyFill="1" applyBorder="1" applyAlignment="1">
      <alignment horizontal="center" vertical="top" wrapText="1"/>
    </xf>
    <xf numFmtId="0" fontId="15" fillId="11" borderId="61" xfId="0" applyFont="1" applyFill="1" applyBorder="1" applyAlignment="1">
      <alignment horizontal="center" vertical="top" wrapText="1"/>
    </xf>
    <xf numFmtId="0" fontId="16" fillId="11" borderId="61" xfId="0" applyFont="1" applyFill="1" applyBorder="1" applyAlignment="1">
      <alignment vertical="top" wrapText="1"/>
    </xf>
    <xf numFmtId="0" fontId="16" fillId="11" borderId="61" xfId="0" applyFont="1" applyFill="1" applyBorder="1" applyAlignment="1">
      <alignment horizontal="center" vertical="top" wrapText="1"/>
    </xf>
    <xf numFmtId="0" fontId="16" fillId="11" borderId="64" xfId="2" applyFont="1" applyFill="1" applyBorder="1" applyAlignment="1">
      <alignment vertical="top"/>
    </xf>
    <xf numFmtId="0" fontId="15" fillId="12" borderId="2" xfId="2" applyFont="1" applyFill="1" applyBorder="1" applyAlignment="1">
      <alignment horizontal="center" vertical="top"/>
    </xf>
    <xf numFmtId="0" fontId="15" fillId="12" borderId="3" xfId="2" applyFont="1" applyFill="1" applyBorder="1" applyAlignment="1">
      <alignment horizontal="center" vertical="top" wrapText="1" readingOrder="1"/>
    </xf>
    <xf numFmtId="0" fontId="16" fillId="0" borderId="1" xfId="0" applyFont="1" applyBorder="1" applyAlignment="1">
      <alignment vertical="top" wrapText="1"/>
    </xf>
    <xf numFmtId="0" fontId="16" fillId="0" borderId="3" xfId="0" applyFont="1" applyBorder="1" applyAlignment="1">
      <alignment vertical="top" wrapText="1"/>
    </xf>
    <xf numFmtId="166" fontId="16" fillId="0" borderId="1" xfId="0" applyNumberFormat="1" applyFont="1" applyBorder="1" applyAlignment="1">
      <alignment horizontal="left" vertical="top" wrapText="1"/>
    </xf>
    <xf numFmtId="0" fontId="15" fillId="11" borderId="84" xfId="2" applyFont="1" applyFill="1" applyBorder="1" applyAlignment="1">
      <alignment vertical="center" wrapText="1"/>
    </xf>
    <xf numFmtId="0" fontId="16" fillId="0" borderId="3" xfId="2" applyFont="1" applyBorder="1" applyAlignment="1">
      <alignment vertical="top" wrapText="1"/>
    </xf>
    <xf numFmtId="165" fontId="16" fillId="0" borderId="3" xfId="0" applyNumberFormat="1" applyFont="1" applyBorder="1" applyAlignment="1">
      <alignment horizontal="center" vertical="top" wrapText="1"/>
    </xf>
    <xf numFmtId="0" fontId="24" fillId="0" borderId="3" xfId="2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8" borderId="1" xfId="2" applyFont="1" applyFill="1" applyBorder="1" applyAlignment="1">
      <alignment horizontal="center" vertical="top" wrapText="1"/>
    </xf>
    <xf numFmtId="0" fontId="15" fillId="11" borderId="65" xfId="2" applyFont="1" applyFill="1" applyBorder="1" applyAlignment="1">
      <alignment vertical="center" wrapText="1"/>
    </xf>
    <xf numFmtId="1" fontId="15" fillId="11" borderId="66" xfId="2" applyNumberFormat="1" applyFont="1" applyFill="1" applyBorder="1" applyAlignment="1">
      <alignment horizontal="center" vertical="top" wrapText="1"/>
    </xf>
    <xf numFmtId="0" fontId="16" fillId="11" borderId="61" xfId="2" applyFont="1" applyFill="1" applyBorder="1" applyAlignment="1">
      <alignment horizontal="center" vertical="top" wrapText="1"/>
    </xf>
    <xf numFmtId="0" fontId="16" fillId="11" borderId="61" xfId="2" applyFont="1" applyFill="1" applyBorder="1" applyAlignment="1">
      <alignment horizontal="center" vertical="top"/>
    </xf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vertical="center"/>
    </xf>
    <xf numFmtId="0" fontId="48" fillId="0" borderId="0" xfId="0" applyFont="1" applyAlignment="1">
      <alignment vertical="top"/>
    </xf>
    <xf numFmtId="0" fontId="35" fillId="0" borderId="40" xfId="0" applyFont="1" applyBorder="1" applyAlignment="1">
      <alignment horizontal="center" vertical="top" wrapText="1"/>
    </xf>
    <xf numFmtId="0" fontId="35" fillId="0" borderId="53" xfId="0" applyFont="1" applyBorder="1" applyAlignment="1">
      <alignment horizontal="center" vertical="top" wrapText="1"/>
    </xf>
    <xf numFmtId="0" fontId="35" fillId="14" borderId="2" xfId="0" applyFont="1" applyFill="1" applyBorder="1" applyAlignment="1">
      <alignment vertical="top" wrapText="1"/>
    </xf>
    <xf numFmtId="0" fontId="38" fillId="14" borderId="58" xfId="0" applyFont="1" applyFill="1" applyBorder="1" applyAlignment="1">
      <alignment vertical="top" wrapText="1"/>
    </xf>
    <xf numFmtId="0" fontId="35" fillId="0" borderId="55" xfId="0" applyFont="1" applyBorder="1" applyAlignment="1">
      <alignment horizontal="center" vertical="top" wrapText="1"/>
    </xf>
    <xf numFmtId="0" fontId="35" fillId="0" borderId="56" xfId="0" applyFont="1" applyBorder="1" applyAlignment="1">
      <alignment horizontal="center" vertical="top" wrapText="1"/>
    </xf>
    <xf numFmtId="0" fontId="39" fillId="0" borderId="0" xfId="0" applyFont="1" applyAlignment="1">
      <alignment horizontal="left" vertical="top" wrapText="1"/>
    </xf>
    <xf numFmtId="0" fontId="36" fillId="0" borderId="80" xfId="0" applyFont="1" applyBorder="1" applyAlignment="1">
      <alignment horizontal="left" vertical="top" wrapText="1"/>
    </xf>
    <xf numFmtId="0" fontId="35" fillId="0" borderId="0" xfId="0" applyFont="1" applyAlignment="1">
      <alignment horizontal="center" vertical="top" wrapText="1"/>
    </xf>
    <xf numFmtId="0" fontId="35" fillId="0" borderId="0" xfId="0" applyFont="1" applyAlignment="1">
      <alignment horizontal="left" vertical="top" wrapText="1"/>
    </xf>
    <xf numFmtId="2" fontId="36" fillId="0" borderId="59" xfId="0" applyNumberFormat="1" applyFont="1" applyBorder="1" applyAlignment="1">
      <alignment horizontal="left" vertical="top" wrapText="1"/>
    </xf>
    <xf numFmtId="2" fontId="36" fillId="0" borderId="68" xfId="0" applyNumberFormat="1" applyFont="1" applyBorder="1" applyAlignment="1">
      <alignment horizontal="left" vertical="top" wrapText="1"/>
    </xf>
    <xf numFmtId="2" fontId="36" fillId="0" borderId="49" xfId="0" applyNumberFormat="1" applyFont="1" applyBorder="1" applyAlignment="1">
      <alignment horizontal="left" vertical="top" wrapText="1"/>
    </xf>
    <xf numFmtId="0" fontId="39" fillId="0" borderId="81" xfId="0" applyFont="1" applyBorder="1" applyAlignment="1">
      <alignment horizontal="center" vertical="top" wrapText="1"/>
    </xf>
    <xf numFmtId="0" fontId="36" fillId="0" borderId="50" xfId="0" applyFont="1" applyBorder="1" applyAlignment="1">
      <alignment horizontal="center" vertical="top" wrapText="1"/>
    </xf>
    <xf numFmtId="1" fontId="24" fillId="8" borderId="4" xfId="0" applyNumberFormat="1" applyFont="1" applyFill="1" applyBorder="1" applyAlignment="1">
      <alignment horizontal="center" vertical="top"/>
    </xf>
    <xf numFmtId="1" fontId="24" fillId="8" borderId="1" xfId="0" applyNumberFormat="1" applyFont="1" applyFill="1" applyBorder="1" applyAlignment="1">
      <alignment horizontal="center" vertical="top"/>
    </xf>
    <xf numFmtId="0" fontId="36" fillId="11" borderId="61" xfId="0" applyFont="1" applyFill="1" applyBorder="1" applyAlignment="1">
      <alignment horizontal="center" vertical="top" wrapText="1"/>
    </xf>
    <xf numFmtId="0" fontId="36" fillId="11" borderId="64" xfId="0" applyFont="1" applyFill="1" applyBorder="1" applyAlignment="1">
      <alignment horizontal="center" vertical="top" wrapText="1"/>
    </xf>
    <xf numFmtId="0" fontId="36" fillId="11" borderId="63" xfId="0" applyFont="1" applyFill="1" applyBorder="1" applyAlignment="1">
      <alignment horizontal="center" vertical="top" wrapText="1"/>
    </xf>
    <xf numFmtId="0" fontId="38" fillId="11" borderId="78" xfId="0" applyFont="1" applyFill="1" applyBorder="1" applyAlignment="1">
      <alignment vertical="top" wrapText="1"/>
    </xf>
    <xf numFmtId="0" fontId="36" fillId="11" borderId="85" xfId="0" applyFont="1" applyFill="1" applyBorder="1" applyAlignment="1">
      <alignment vertical="top" wrapText="1"/>
    </xf>
    <xf numFmtId="0" fontId="36" fillId="11" borderId="85" xfId="0" applyFont="1" applyFill="1" applyBorder="1" applyAlignment="1">
      <alignment horizontal="center" vertical="top" wrapText="1"/>
    </xf>
    <xf numFmtId="0" fontId="35" fillId="11" borderId="85" xfId="0" applyFont="1" applyFill="1" applyBorder="1" applyAlignment="1">
      <alignment vertical="top" wrapText="1"/>
    </xf>
    <xf numFmtId="0" fontId="35" fillId="11" borderId="85" xfId="0" applyFont="1" applyFill="1" applyBorder="1" applyAlignment="1">
      <alignment horizontal="center" vertical="top" wrapText="1"/>
    </xf>
    <xf numFmtId="1" fontId="35" fillId="11" borderId="85" xfId="1" applyNumberFormat="1" applyFont="1" applyFill="1" applyBorder="1" applyAlignment="1">
      <alignment horizontal="center" vertical="top" wrapText="1"/>
    </xf>
    <xf numFmtId="3" fontId="35" fillId="0" borderId="4" xfId="1" applyNumberFormat="1" applyFont="1" applyBorder="1" applyAlignment="1">
      <alignment horizontal="center" vertical="top"/>
    </xf>
    <xf numFmtId="3" fontId="35" fillId="0" borderId="69" xfId="1" applyNumberFormat="1" applyFont="1" applyFill="1" applyBorder="1" applyAlignment="1">
      <alignment horizontal="center" vertical="top" wrapText="1"/>
    </xf>
    <xf numFmtId="3" fontId="36" fillId="0" borderId="80" xfId="0" applyNumberFormat="1" applyFont="1" applyBorder="1" applyAlignment="1">
      <alignment horizontal="center" vertical="top" wrapText="1"/>
    </xf>
    <xf numFmtId="3" fontId="35" fillId="8" borderId="1" xfId="1" applyNumberFormat="1" applyFont="1" applyFill="1" applyBorder="1" applyAlignment="1">
      <alignment horizontal="center" vertical="top" wrapText="1"/>
    </xf>
    <xf numFmtId="1" fontId="35" fillId="8" borderId="79" xfId="1" applyNumberFormat="1" applyFont="1" applyFill="1" applyBorder="1" applyAlignment="1">
      <alignment horizontal="center" vertical="top" wrapText="1"/>
    </xf>
    <xf numFmtId="0" fontId="35" fillId="0" borderId="10" xfId="0" applyFont="1" applyBorder="1" applyAlignment="1">
      <alignment horizontal="center" vertical="top" wrapText="1"/>
    </xf>
    <xf numFmtId="1" fontId="35" fillId="0" borderId="79" xfId="0" applyNumberFormat="1" applyFont="1" applyBorder="1" applyAlignment="1">
      <alignment horizontal="center" vertical="top" wrapText="1"/>
    </xf>
    <xf numFmtId="3" fontId="35" fillId="0" borderId="13" xfId="0" applyNumberFormat="1" applyFont="1" applyBorder="1" applyAlignment="1">
      <alignment horizontal="center" vertical="top" wrapText="1"/>
    </xf>
    <xf numFmtId="0" fontId="35" fillId="0" borderId="5" xfId="0" applyFont="1" applyBorder="1" applyAlignment="1">
      <alignment horizontal="center" vertical="top" wrapText="1"/>
    </xf>
    <xf numFmtId="0" fontId="35" fillId="0" borderId="4" xfId="2" applyFont="1" applyBorder="1" applyAlignment="1">
      <alignment horizontal="center" vertical="top"/>
    </xf>
    <xf numFmtId="1" fontId="35" fillId="0" borderId="69" xfId="2" applyNumberFormat="1" applyFont="1" applyBorder="1" applyAlignment="1">
      <alignment horizontal="center" vertical="top"/>
    </xf>
    <xf numFmtId="0" fontId="35" fillId="0" borderId="7" xfId="2" applyFont="1" applyBorder="1" applyAlignment="1">
      <alignment horizontal="center" vertical="top"/>
    </xf>
    <xf numFmtId="0" fontId="35" fillId="0" borderId="69" xfId="2" applyFont="1" applyBorder="1" applyAlignment="1">
      <alignment horizontal="center" vertical="top"/>
    </xf>
    <xf numFmtId="3" fontId="35" fillId="0" borderId="4" xfId="2" applyNumberFormat="1" applyFont="1" applyBorder="1" applyAlignment="1">
      <alignment horizontal="center" vertical="top" wrapText="1"/>
    </xf>
    <xf numFmtId="1" fontId="35" fillId="0" borderId="69" xfId="2" applyNumberFormat="1" applyFont="1" applyBorder="1" applyAlignment="1">
      <alignment horizontal="center" vertical="top" wrapText="1"/>
    </xf>
    <xf numFmtId="3" fontId="35" fillId="0" borderId="7" xfId="2" applyNumberFormat="1" applyFont="1" applyBorder="1" applyAlignment="1">
      <alignment horizontal="center" vertical="top" wrapText="1"/>
    </xf>
    <xf numFmtId="3" fontId="35" fillId="0" borderId="69" xfId="2" applyNumberFormat="1" applyFont="1" applyBorder="1" applyAlignment="1">
      <alignment horizontal="center" vertical="top" wrapText="1"/>
    </xf>
    <xf numFmtId="0" fontId="35" fillId="0" borderId="7" xfId="0" applyFont="1" applyBorder="1" applyAlignment="1">
      <alignment horizontal="center" vertical="top" wrapText="1"/>
    </xf>
    <xf numFmtId="3" fontId="35" fillId="0" borderId="7" xfId="0" applyNumberFormat="1" applyFont="1" applyBorder="1" applyAlignment="1">
      <alignment horizontal="center" vertical="top" wrapText="1"/>
    </xf>
    <xf numFmtId="3" fontId="35" fillId="0" borderId="50" xfId="0" applyNumberFormat="1" applyFont="1" applyBorder="1" applyAlignment="1">
      <alignment horizontal="center" vertical="top" wrapText="1"/>
    </xf>
    <xf numFmtId="0" fontId="35" fillId="0" borderId="75" xfId="0" applyFont="1" applyBorder="1" applyAlignment="1">
      <alignment horizontal="center" vertical="top" wrapText="1"/>
    </xf>
    <xf numFmtId="3" fontId="36" fillId="15" borderId="63" xfId="0" applyNumberFormat="1" applyFont="1" applyFill="1" applyBorder="1" applyAlignment="1">
      <alignment horizontal="center" vertical="top" wrapText="1"/>
    </xf>
    <xf numFmtId="3" fontId="36" fillId="15" borderId="61" xfId="0" applyNumberFormat="1" applyFont="1" applyFill="1" applyBorder="1" applyAlignment="1">
      <alignment horizontal="center" vertical="top" wrapText="1"/>
    </xf>
    <xf numFmtId="3" fontId="36" fillId="15" borderId="64" xfId="0" applyNumberFormat="1" applyFont="1" applyFill="1" applyBorder="1" applyAlignment="1">
      <alignment horizontal="center" vertical="top" wrapText="1"/>
    </xf>
    <xf numFmtId="0" fontId="35" fillId="0" borderId="74" xfId="0" applyFont="1" applyBorder="1" applyAlignment="1">
      <alignment horizontal="center" vertical="top" wrapText="1"/>
    </xf>
    <xf numFmtId="3" fontId="35" fillId="0" borderId="59" xfId="0" applyNumberFormat="1" applyFont="1" applyBorder="1" applyAlignment="1">
      <alignment horizontal="center" vertical="top" wrapText="1"/>
    </xf>
    <xf numFmtId="3" fontId="35" fillId="0" borderId="53" xfId="0" applyNumberFormat="1" applyFont="1" applyBorder="1" applyAlignment="1">
      <alignment horizontal="center" vertical="top" wrapText="1"/>
    </xf>
    <xf numFmtId="1" fontId="35" fillId="0" borderId="57" xfId="0" applyNumberFormat="1" applyFont="1" applyBorder="1" applyAlignment="1">
      <alignment horizontal="center" vertical="top" wrapText="1"/>
    </xf>
    <xf numFmtId="3" fontId="35" fillId="0" borderId="57" xfId="0" applyNumberFormat="1" applyFont="1" applyBorder="1" applyAlignment="1">
      <alignment horizontal="center" vertical="top" wrapText="1"/>
    </xf>
    <xf numFmtId="0" fontId="35" fillId="0" borderId="68" xfId="2" applyFont="1" applyBorder="1" applyAlignment="1">
      <alignment horizontal="center" vertical="top" wrapText="1"/>
    </xf>
    <xf numFmtId="0" fontId="35" fillId="0" borderId="4" xfId="2" applyFont="1" applyBorder="1" applyAlignment="1">
      <alignment horizontal="center" vertical="top" wrapText="1"/>
    </xf>
    <xf numFmtId="0" fontId="35" fillId="0" borderId="69" xfId="2" applyFont="1" applyBorder="1" applyAlignment="1">
      <alignment horizontal="center" vertical="top" wrapText="1"/>
    </xf>
    <xf numFmtId="168" fontId="35" fillId="0" borderId="47" xfId="0" applyNumberFormat="1" applyFont="1" applyBorder="1" applyAlignment="1">
      <alignment horizontal="center" vertical="top" wrapText="1"/>
    </xf>
    <xf numFmtId="2" fontId="35" fillId="0" borderId="47" xfId="0" applyNumberFormat="1" applyFont="1" applyBorder="1" applyAlignment="1">
      <alignment horizontal="center" vertical="top" wrapText="1"/>
    </xf>
    <xf numFmtId="2" fontId="35" fillId="0" borderId="3" xfId="0" applyNumberFormat="1" applyFont="1" applyBorder="1" applyAlignment="1">
      <alignment horizontal="center" vertical="top" wrapText="1"/>
    </xf>
    <xf numFmtId="2" fontId="35" fillId="0" borderId="71" xfId="0" applyNumberFormat="1" applyFont="1" applyBorder="1" applyAlignment="1">
      <alignment horizontal="center" vertical="top" wrapText="1"/>
    </xf>
    <xf numFmtId="0" fontId="35" fillId="0" borderId="8" xfId="0" applyFont="1" applyBorder="1" applyAlignment="1">
      <alignment horizontal="center" vertical="top" wrapText="1"/>
    </xf>
    <xf numFmtId="169" fontId="36" fillId="15" borderId="54" xfId="0" applyNumberFormat="1" applyFont="1" applyFill="1" applyBorder="1" applyAlignment="1">
      <alignment horizontal="center" vertical="top" wrapText="1"/>
    </xf>
    <xf numFmtId="4" fontId="36" fillId="15" borderId="46" xfId="0" applyNumberFormat="1" applyFont="1" applyFill="1" applyBorder="1" applyAlignment="1">
      <alignment horizontal="center" vertical="top" wrapText="1"/>
    </xf>
    <xf numFmtId="4" fontId="36" fillId="15" borderId="43" xfId="0" applyNumberFormat="1" applyFont="1" applyFill="1" applyBorder="1" applyAlignment="1">
      <alignment horizontal="center" vertical="top" wrapText="1"/>
    </xf>
    <xf numFmtId="4" fontId="36" fillId="15" borderId="54" xfId="0" applyNumberFormat="1" applyFont="1" applyFill="1" applyBorder="1" applyAlignment="1">
      <alignment horizontal="center" vertical="top" wrapText="1"/>
    </xf>
    <xf numFmtId="0" fontId="35" fillId="0" borderId="45" xfId="0" applyFont="1" applyBorder="1" applyAlignment="1">
      <alignment horizontal="center" vertical="top" wrapText="1"/>
    </xf>
    <xf numFmtId="0" fontId="36" fillId="15" borderId="43" xfId="0" applyFont="1" applyFill="1" applyBorder="1" applyAlignment="1">
      <alignment horizontal="center" vertical="top" wrapText="1"/>
    </xf>
    <xf numFmtId="0" fontId="36" fillId="15" borderId="54" xfId="0" applyFont="1" applyFill="1" applyBorder="1" applyAlignment="1">
      <alignment horizontal="center" vertical="top" wrapText="1"/>
    </xf>
    <xf numFmtId="2" fontId="39" fillId="0" borderId="39" xfId="0" applyNumberFormat="1" applyFont="1" applyBorder="1" applyAlignment="1">
      <alignment horizontal="left" vertical="top" wrapText="1"/>
    </xf>
    <xf numFmtId="0" fontId="49" fillId="0" borderId="0" xfId="0" applyFont="1" applyAlignment="1">
      <alignment vertical="top"/>
    </xf>
    <xf numFmtId="3" fontId="36" fillId="15" borderId="43" xfId="0" applyNumberFormat="1" applyFont="1" applyFill="1" applyBorder="1" applyAlignment="1">
      <alignment horizontal="center" vertical="top" wrapText="1"/>
    </xf>
    <xf numFmtId="3" fontId="36" fillId="15" borderId="54" xfId="0" applyNumberFormat="1" applyFont="1" applyFill="1" applyBorder="1" applyAlignment="1">
      <alignment horizontal="center" vertical="top" wrapText="1"/>
    </xf>
    <xf numFmtId="0" fontId="39" fillId="0" borderId="39" xfId="0" applyFont="1" applyBorder="1" applyAlignment="1">
      <alignment horizontal="left" vertical="top" wrapText="1"/>
    </xf>
    <xf numFmtId="3" fontId="36" fillId="15" borderId="59" xfId="0" applyNumberFormat="1" applyFont="1" applyFill="1" applyBorder="1" applyAlignment="1">
      <alignment horizontal="center" vertical="top" wrapText="1"/>
    </xf>
    <xf numFmtId="0" fontId="35" fillId="15" borderId="53" xfId="0" applyFont="1" applyFill="1" applyBorder="1" applyAlignment="1">
      <alignment horizontal="center" vertical="top" wrapText="1"/>
    </xf>
    <xf numFmtId="1" fontId="35" fillId="15" borderId="74" xfId="1" applyNumberFormat="1" applyFont="1" applyFill="1" applyBorder="1" applyAlignment="1">
      <alignment horizontal="center" vertical="top" wrapText="1"/>
    </xf>
    <xf numFmtId="3" fontId="36" fillId="15" borderId="53" xfId="0" applyNumberFormat="1" applyFont="1" applyFill="1" applyBorder="1" applyAlignment="1">
      <alignment horizontal="center" vertical="top" wrapText="1"/>
    </xf>
    <xf numFmtId="3" fontId="36" fillId="15" borderId="57" xfId="0" applyNumberFormat="1" applyFont="1" applyFill="1" applyBorder="1" applyAlignment="1">
      <alignment horizontal="center" vertical="top" wrapText="1"/>
    </xf>
    <xf numFmtId="0" fontId="39" fillId="0" borderId="77" xfId="0" applyFont="1" applyBorder="1" applyAlignment="1">
      <alignment horizontal="left" vertical="top" wrapText="1"/>
    </xf>
    <xf numFmtId="3" fontId="36" fillId="15" borderId="49" xfId="0" applyNumberFormat="1" applyFont="1" applyFill="1" applyBorder="1" applyAlignment="1">
      <alignment horizontal="center" vertical="top" wrapText="1"/>
    </xf>
    <xf numFmtId="0" fontId="35" fillId="15" borderId="50" xfId="0" applyFont="1" applyFill="1" applyBorder="1" applyAlignment="1">
      <alignment horizontal="center" vertical="top" wrapText="1"/>
    </xf>
    <xf numFmtId="1" fontId="35" fillId="15" borderId="75" xfId="1" applyNumberFormat="1" applyFont="1" applyFill="1" applyBorder="1" applyAlignment="1">
      <alignment horizontal="center" vertical="top" wrapText="1"/>
    </xf>
    <xf numFmtId="3" fontId="36" fillId="15" borderId="50" xfId="0" applyNumberFormat="1" applyFont="1" applyFill="1" applyBorder="1" applyAlignment="1">
      <alignment horizontal="center" vertical="top" wrapText="1"/>
    </xf>
    <xf numFmtId="3" fontId="36" fillId="15" borderId="60" xfId="0" applyNumberFormat="1" applyFont="1" applyFill="1" applyBorder="1" applyAlignment="1">
      <alignment horizontal="center" vertical="top" wrapText="1"/>
    </xf>
    <xf numFmtId="0" fontId="39" fillId="0" borderId="52" xfId="0" applyFont="1" applyBorder="1" applyAlignment="1">
      <alignment horizontal="left" vertical="top" wrapText="1"/>
    </xf>
    <xf numFmtId="3" fontId="35" fillId="0" borderId="57" xfId="1" applyNumberFormat="1" applyFont="1" applyFill="1" applyBorder="1" applyAlignment="1">
      <alignment horizontal="center" vertical="top" wrapText="1"/>
    </xf>
    <xf numFmtId="3" fontId="35" fillId="0" borderId="47" xfId="0" applyNumberFormat="1" applyFont="1" applyBorder="1" applyAlignment="1">
      <alignment horizontal="center" vertical="top" wrapText="1"/>
    </xf>
    <xf numFmtId="3" fontId="35" fillId="0" borderId="3" xfId="0" applyNumberFormat="1" applyFont="1" applyBorder="1" applyAlignment="1">
      <alignment horizontal="center" vertical="top" wrapText="1"/>
    </xf>
    <xf numFmtId="3" fontId="35" fillId="0" borderId="71" xfId="0" applyNumberFormat="1" applyFont="1" applyBorder="1" applyAlignment="1">
      <alignment horizontal="center" vertical="top" wrapText="1"/>
    </xf>
    <xf numFmtId="0" fontId="35" fillId="0" borderId="57" xfId="0" applyFont="1" applyBorder="1" applyAlignment="1">
      <alignment horizontal="center" vertical="top" wrapText="1"/>
    </xf>
    <xf numFmtId="2" fontId="35" fillId="0" borderId="70" xfId="0" applyNumberFormat="1" applyFont="1" applyBorder="1" applyAlignment="1">
      <alignment horizontal="center" vertical="top" wrapText="1"/>
    </xf>
    <xf numFmtId="2" fontId="35" fillId="0" borderId="53" xfId="0" applyNumberFormat="1" applyFont="1" applyBorder="1" applyAlignment="1">
      <alignment horizontal="center" vertical="top" wrapText="1"/>
    </xf>
    <xf numFmtId="2" fontId="35" fillId="0" borderId="57" xfId="1" applyNumberFormat="1" applyFont="1" applyFill="1" applyBorder="1" applyAlignment="1">
      <alignment horizontal="center" vertical="top" wrapText="1"/>
    </xf>
    <xf numFmtId="1" fontId="35" fillId="0" borderId="70" xfId="0" applyNumberFormat="1" applyFont="1" applyBorder="1" applyAlignment="1">
      <alignment horizontal="center" vertical="top" wrapText="1"/>
    </xf>
    <xf numFmtId="1" fontId="35" fillId="0" borderId="53" xfId="0" applyNumberFormat="1" applyFont="1" applyBorder="1" applyAlignment="1">
      <alignment horizontal="center" vertical="top" wrapText="1"/>
    </xf>
    <xf numFmtId="2" fontId="35" fillId="0" borderId="7" xfId="0" applyNumberFormat="1" applyFont="1" applyBorder="1" applyAlignment="1">
      <alignment horizontal="center" vertical="top" wrapText="1"/>
    </xf>
    <xf numFmtId="2" fontId="35" fillId="0" borderId="4" xfId="0" applyNumberFormat="1" applyFont="1" applyBorder="1" applyAlignment="1">
      <alignment horizontal="center" vertical="top" wrapText="1"/>
    </xf>
    <xf numFmtId="2" fontId="35" fillId="0" borderId="69" xfId="0" applyNumberFormat="1" applyFont="1" applyBorder="1" applyAlignment="1">
      <alignment horizontal="center" vertical="top" wrapText="1"/>
    </xf>
    <xf numFmtId="2" fontId="35" fillId="0" borderId="15" xfId="0" applyNumberFormat="1" applyFont="1" applyBorder="1" applyAlignment="1">
      <alignment horizontal="center" vertical="top" wrapText="1"/>
    </xf>
    <xf numFmtId="2" fontId="36" fillId="0" borderId="44" xfId="0" applyNumberFormat="1" applyFont="1" applyBorder="1" applyAlignment="1">
      <alignment horizontal="center" vertical="top" wrapText="1"/>
    </xf>
    <xf numFmtId="2" fontId="36" fillId="0" borderId="43" xfId="0" applyNumberFormat="1" applyFont="1" applyBorder="1" applyAlignment="1">
      <alignment horizontal="center" vertical="top" wrapText="1"/>
    </xf>
    <xf numFmtId="2" fontId="36" fillId="0" borderId="54" xfId="1" applyNumberFormat="1" applyFont="1" applyFill="1" applyBorder="1" applyAlignment="1">
      <alignment horizontal="center" vertical="top" wrapText="1"/>
    </xf>
    <xf numFmtId="2" fontId="36" fillId="0" borderId="54" xfId="0" applyNumberFormat="1" applyFont="1" applyBorder="1" applyAlignment="1">
      <alignment horizontal="center" vertical="top" wrapText="1"/>
    </xf>
    <xf numFmtId="0" fontId="35" fillId="0" borderId="70" xfId="0" applyFont="1" applyBorder="1" applyAlignment="1">
      <alignment horizontal="center" vertical="top" wrapText="1"/>
    </xf>
    <xf numFmtId="1" fontId="35" fillId="8" borderId="59" xfId="0" applyNumberFormat="1" applyFont="1" applyFill="1" applyBorder="1" applyAlignment="1">
      <alignment horizontal="center" vertical="top"/>
    </xf>
    <xf numFmtId="1" fontId="35" fillId="8" borderId="53" xfId="0" applyNumberFormat="1" applyFont="1" applyFill="1" applyBorder="1" applyAlignment="1">
      <alignment horizontal="center" vertical="top"/>
    </xf>
    <xf numFmtId="1" fontId="35" fillId="8" borderId="57" xfId="0" applyNumberFormat="1" applyFont="1" applyFill="1" applyBorder="1" applyAlignment="1">
      <alignment horizontal="center" vertical="top"/>
    </xf>
    <xf numFmtId="0" fontId="50" fillId="0" borderId="0" xfId="0" applyFont="1" applyAlignment="1">
      <alignment horizontal="center" vertical="top" wrapText="1"/>
    </xf>
    <xf numFmtId="0" fontId="35" fillId="0" borderId="51" xfId="0" applyFont="1" applyBorder="1" applyAlignment="1">
      <alignment horizontal="center" vertical="top" wrapText="1"/>
    </xf>
    <xf numFmtId="2" fontId="35" fillId="0" borderId="50" xfId="0" applyNumberFormat="1" applyFont="1" applyBorder="1" applyAlignment="1">
      <alignment horizontal="center" vertical="top" wrapText="1"/>
    </xf>
    <xf numFmtId="2" fontId="35" fillId="0" borderId="60" xfId="1" applyNumberFormat="1" applyFont="1" applyFill="1" applyBorder="1" applyAlignment="1">
      <alignment horizontal="center" vertical="top" wrapText="1"/>
    </xf>
    <xf numFmtId="1" fontId="35" fillId="8" borderId="49" xfId="0" applyNumberFormat="1" applyFont="1" applyFill="1" applyBorder="1" applyAlignment="1">
      <alignment horizontal="center" vertical="top"/>
    </xf>
    <xf numFmtId="1" fontId="35" fillId="8" borderId="50" xfId="0" applyNumberFormat="1" applyFont="1" applyFill="1" applyBorder="1" applyAlignment="1">
      <alignment horizontal="center" vertical="top"/>
    </xf>
    <xf numFmtId="1" fontId="35" fillId="8" borderId="60" xfId="0" applyNumberFormat="1" applyFont="1" applyFill="1" applyBorder="1" applyAlignment="1">
      <alignment horizontal="center" vertical="top"/>
    </xf>
    <xf numFmtId="0" fontId="35" fillId="0" borderId="59" xfId="0" applyFont="1" applyBorder="1" applyAlignment="1">
      <alignment horizontal="center" vertical="top" wrapText="1"/>
    </xf>
    <xf numFmtId="3" fontId="35" fillId="0" borderId="68" xfId="2" applyNumberFormat="1" applyFont="1" applyBorder="1" applyAlignment="1">
      <alignment horizontal="center" vertical="top" wrapText="1"/>
    </xf>
    <xf numFmtId="3" fontId="35" fillId="0" borderId="4" xfId="1" applyNumberFormat="1" applyFont="1" applyFill="1" applyBorder="1" applyAlignment="1">
      <alignment horizontal="center" vertical="top" wrapText="1"/>
    </xf>
    <xf numFmtId="3" fontId="35" fillId="0" borderId="47" xfId="2" applyNumberFormat="1" applyFont="1" applyBorder="1" applyAlignment="1">
      <alignment horizontal="center" vertical="top" wrapText="1"/>
    </xf>
    <xf numFmtId="3" fontId="35" fillId="0" borderId="3" xfId="1" applyNumberFormat="1" applyFont="1" applyFill="1" applyBorder="1" applyAlignment="1">
      <alignment horizontal="center" vertical="top" wrapText="1"/>
    </xf>
    <xf numFmtId="3" fontId="35" fillId="0" borderId="71" xfId="1" applyNumberFormat="1" applyFont="1" applyFill="1" applyBorder="1" applyAlignment="1">
      <alignment horizontal="center" vertical="top" wrapText="1"/>
    </xf>
    <xf numFmtId="3" fontId="35" fillId="0" borderId="3" xfId="2" applyNumberFormat="1" applyFont="1" applyBorder="1" applyAlignment="1">
      <alignment horizontal="center" vertical="top" wrapText="1"/>
    </xf>
    <xf numFmtId="3" fontId="35" fillId="0" borderId="71" xfId="2" applyNumberFormat="1" applyFont="1" applyBorder="1" applyAlignment="1">
      <alignment horizontal="center" vertical="top" wrapText="1"/>
    </xf>
    <xf numFmtId="3" fontId="36" fillId="0" borderId="63" xfId="2" applyNumberFormat="1" applyFont="1" applyBorder="1" applyAlignment="1">
      <alignment horizontal="center" vertical="top" wrapText="1"/>
    </xf>
    <xf numFmtId="3" fontId="36" fillId="0" borderId="61" xfId="1" applyNumberFormat="1" applyFont="1" applyFill="1" applyBorder="1" applyAlignment="1">
      <alignment horizontal="center" vertical="top" wrapText="1"/>
    </xf>
    <xf numFmtId="3" fontId="36" fillId="0" borderId="64" xfId="1" applyNumberFormat="1" applyFont="1" applyFill="1" applyBorder="1" applyAlignment="1">
      <alignment horizontal="center" vertical="top" wrapText="1"/>
    </xf>
    <xf numFmtId="3" fontId="36" fillId="0" borderId="61" xfId="2" applyNumberFormat="1" applyFont="1" applyBorder="1" applyAlignment="1">
      <alignment horizontal="center" vertical="top" wrapText="1"/>
    </xf>
    <xf numFmtId="3" fontId="36" fillId="0" borderId="64" xfId="2" applyNumberFormat="1" applyFont="1" applyBorder="1" applyAlignment="1">
      <alignment horizontal="center" vertical="top" wrapText="1"/>
    </xf>
    <xf numFmtId="3" fontId="35" fillId="0" borderId="80" xfId="2" applyNumberFormat="1" applyFont="1" applyBorder="1" applyAlignment="1">
      <alignment horizontal="center" vertical="top" wrapText="1"/>
    </xf>
    <xf numFmtId="3" fontId="35" fillId="0" borderId="1" xfId="1" applyNumberFormat="1" applyFont="1" applyFill="1" applyBorder="1" applyAlignment="1">
      <alignment horizontal="center" vertical="top" wrapText="1"/>
    </xf>
    <xf numFmtId="3" fontId="35" fillId="0" borderId="79" xfId="1" applyNumberFormat="1" applyFont="1" applyFill="1" applyBorder="1" applyAlignment="1">
      <alignment horizontal="center" vertical="top" wrapText="1"/>
    </xf>
    <xf numFmtId="3" fontId="35" fillId="0" borderId="1" xfId="2" applyNumberFormat="1" applyFont="1" applyBorder="1" applyAlignment="1">
      <alignment horizontal="center" vertical="top" wrapText="1"/>
    </xf>
    <xf numFmtId="3" fontId="35" fillId="0" borderId="79" xfId="2" applyNumberFormat="1" applyFont="1" applyBorder="1" applyAlignment="1">
      <alignment horizontal="center" vertical="top" wrapText="1"/>
    </xf>
    <xf numFmtId="0" fontId="49" fillId="0" borderId="0" xfId="0" applyFont="1" applyAlignment="1">
      <alignment vertical="top" wrapText="1"/>
    </xf>
    <xf numFmtId="3" fontId="36" fillId="0" borderId="63" xfId="0" applyNumberFormat="1" applyFont="1" applyBorder="1" applyAlignment="1">
      <alignment horizontal="center" vertical="top" wrapText="1"/>
    </xf>
    <xf numFmtId="1" fontId="36" fillId="0" borderId="64" xfId="1" applyNumberFormat="1" applyFont="1" applyFill="1" applyBorder="1" applyAlignment="1">
      <alignment horizontal="center" vertical="top" wrapText="1"/>
    </xf>
    <xf numFmtId="3" fontId="36" fillId="0" borderId="61" xfId="0" applyNumberFormat="1" applyFont="1" applyBorder="1" applyAlignment="1">
      <alignment horizontal="center" vertical="top" wrapText="1"/>
    </xf>
    <xf numFmtId="3" fontId="36" fillId="0" borderId="64" xfId="0" applyNumberFormat="1" applyFont="1" applyBorder="1" applyAlignment="1">
      <alignment horizontal="center" vertical="top" wrapText="1"/>
    </xf>
    <xf numFmtId="0" fontId="35" fillId="0" borderId="68" xfId="0" applyFont="1" applyBorder="1" applyAlignment="1">
      <alignment horizontal="left" vertical="top" wrapText="1"/>
    </xf>
    <xf numFmtId="0" fontId="35" fillId="0" borderId="68" xfId="2" applyFont="1" applyBorder="1" applyAlignment="1">
      <alignment horizontal="center" vertical="top"/>
    </xf>
    <xf numFmtId="0" fontId="35" fillId="0" borderId="49" xfId="0" applyFont="1" applyBorder="1" applyAlignment="1">
      <alignment horizontal="left" vertical="top" wrapText="1"/>
    </xf>
    <xf numFmtId="0" fontId="36" fillId="0" borderId="50" xfId="0" applyFont="1" applyBorder="1" applyAlignment="1">
      <alignment horizontal="center" vertical="top"/>
    </xf>
    <xf numFmtId="0" fontId="35" fillId="8" borderId="50" xfId="0" applyFont="1" applyFill="1" applyBorder="1" applyAlignment="1">
      <alignment horizontal="center" vertical="top"/>
    </xf>
    <xf numFmtId="1" fontId="35" fillId="0" borderId="60" xfId="1" applyNumberFormat="1" applyFont="1" applyBorder="1" applyAlignment="1">
      <alignment horizontal="center" vertical="top" wrapText="1"/>
    </xf>
    <xf numFmtId="0" fontId="35" fillId="0" borderId="49" xfId="0" applyFont="1" applyBorder="1" applyAlignment="1">
      <alignment horizontal="center" vertical="top"/>
    </xf>
    <xf numFmtId="0" fontId="35" fillId="0" borderId="50" xfId="0" applyFont="1" applyBorder="1" applyAlignment="1">
      <alignment horizontal="center" vertical="top"/>
    </xf>
    <xf numFmtId="0" fontId="49" fillId="0" borderId="0" xfId="0" applyFont="1" applyAlignment="1">
      <alignment horizontal="center" vertical="top" wrapText="1"/>
    </xf>
    <xf numFmtId="0" fontId="35" fillId="8" borderId="53" xfId="0" applyFont="1" applyFill="1" applyBorder="1" applyAlignment="1">
      <alignment horizontal="center" vertical="top"/>
    </xf>
    <xf numFmtId="1" fontId="35" fillId="0" borderId="57" xfId="1" applyNumberFormat="1" applyFont="1" applyBorder="1" applyAlignment="1">
      <alignment horizontal="center" vertical="top" wrapText="1"/>
    </xf>
    <xf numFmtId="0" fontId="35" fillId="0" borderId="59" xfId="0" applyFont="1" applyBorder="1" applyAlignment="1">
      <alignment horizontal="center" vertical="top"/>
    </xf>
    <xf numFmtId="0" fontId="35" fillId="0" borderId="57" xfId="0" applyFont="1" applyBorder="1" applyAlignment="1">
      <alignment horizontal="center" vertical="top"/>
    </xf>
    <xf numFmtId="3" fontId="35" fillId="0" borderId="68" xfId="4" applyNumberFormat="1" applyFont="1" applyBorder="1" applyAlignment="1">
      <alignment horizontal="center" vertical="top" wrapText="1"/>
    </xf>
    <xf numFmtId="3" fontId="35" fillId="0" borderId="4" xfId="4" applyNumberFormat="1" applyFont="1" applyBorder="1" applyAlignment="1">
      <alignment horizontal="center" vertical="top" wrapText="1"/>
    </xf>
    <xf numFmtId="3" fontId="35" fillId="0" borderId="69" xfId="4" applyNumberFormat="1" applyFont="1" applyBorder="1" applyAlignment="1">
      <alignment horizontal="center" vertical="top" wrapText="1"/>
    </xf>
    <xf numFmtId="0" fontId="39" fillId="0" borderId="5" xfId="0" applyFont="1" applyBorder="1" applyAlignment="1">
      <alignment horizontal="center" vertical="top" wrapText="1"/>
    </xf>
    <xf numFmtId="0" fontId="35" fillId="0" borderId="60" xfId="0" applyFont="1" applyBorder="1" applyAlignment="1">
      <alignment horizontal="center" vertical="top"/>
    </xf>
    <xf numFmtId="0" fontId="39" fillId="0" borderId="75" xfId="0" applyFont="1" applyBorder="1" applyAlignment="1">
      <alignment horizontal="center" vertical="top" wrapText="1"/>
    </xf>
    <xf numFmtId="1" fontId="35" fillId="0" borderId="1" xfId="1" applyNumberFormat="1" applyFont="1" applyBorder="1" applyAlignment="1">
      <alignment horizontal="center" vertical="top" wrapText="1"/>
    </xf>
    <xf numFmtId="1" fontId="35" fillId="0" borderId="4" xfId="1" applyNumberFormat="1" applyFont="1" applyBorder="1" applyAlignment="1">
      <alignment horizontal="center" vertical="top" wrapText="1"/>
    </xf>
    <xf numFmtId="1" fontId="35" fillId="0" borderId="4" xfId="0" applyNumberFormat="1" applyFont="1" applyBorder="1" applyAlignment="1">
      <alignment horizontal="center" vertical="top" wrapText="1"/>
    </xf>
    <xf numFmtId="1" fontId="35" fillId="0" borderId="4" xfId="1" applyNumberFormat="1" applyFont="1" applyFill="1" applyBorder="1" applyAlignment="1">
      <alignment horizontal="center" vertical="top" wrapText="1"/>
    </xf>
    <xf numFmtId="3" fontId="35" fillId="0" borderId="68" xfId="0" applyNumberFormat="1" applyFont="1" applyBorder="1" applyAlignment="1">
      <alignment horizontal="center" vertical="top"/>
    </xf>
    <xf numFmtId="3" fontId="35" fillId="0" borderId="4" xfId="0" applyNumberFormat="1" applyFont="1" applyBorder="1" applyAlignment="1">
      <alignment horizontal="center" vertical="top"/>
    </xf>
    <xf numFmtId="3" fontId="35" fillId="0" borderId="69" xfId="0" applyNumberFormat="1" applyFont="1" applyBorder="1" applyAlignment="1">
      <alignment horizontal="center" vertical="top"/>
    </xf>
    <xf numFmtId="3" fontId="36" fillId="0" borderId="49" xfId="0" applyNumberFormat="1" applyFont="1" applyBorder="1" applyAlignment="1">
      <alignment horizontal="center" vertical="top" wrapText="1"/>
    </xf>
    <xf numFmtId="3" fontId="35" fillId="0" borderId="49" xfId="0" applyNumberFormat="1" applyFont="1" applyBorder="1" applyAlignment="1">
      <alignment horizontal="center" vertical="top"/>
    </xf>
    <xf numFmtId="3" fontId="35" fillId="0" borderId="50" xfId="0" applyNumberFormat="1" applyFont="1" applyBorder="1" applyAlignment="1">
      <alignment horizontal="center" vertical="top"/>
    </xf>
    <xf numFmtId="3" fontId="35" fillId="0" borderId="60" xfId="0" applyNumberFormat="1" applyFont="1" applyBorder="1" applyAlignment="1">
      <alignment horizontal="center" vertical="top"/>
    </xf>
    <xf numFmtId="0" fontId="35" fillId="4" borderId="62" xfId="0" applyFont="1" applyFill="1" applyBorder="1" applyAlignment="1">
      <alignment horizontal="center" vertical="top" wrapText="1"/>
    </xf>
    <xf numFmtId="0" fontId="35" fillId="4" borderId="40" xfId="0" applyFont="1" applyFill="1" applyBorder="1" applyAlignment="1">
      <alignment horizontal="center" vertical="top" wrapText="1"/>
    </xf>
    <xf numFmtId="0" fontId="35" fillId="0" borderId="80" xfId="2" applyFont="1" applyBorder="1" applyAlignment="1">
      <alignment horizontal="center" vertical="top" wrapText="1"/>
    </xf>
    <xf numFmtId="0" fontId="35" fillId="0" borderId="1" xfId="2" applyFont="1" applyBorder="1" applyAlignment="1">
      <alignment horizontal="center" vertical="top" wrapText="1"/>
    </xf>
    <xf numFmtId="0" fontId="39" fillId="0" borderId="79" xfId="0" applyFont="1" applyBorder="1" applyAlignment="1">
      <alignment vertical="top" wrapText="1"/>
    </xf>
    <xf numFmtId="0" fontId="39" fillId="0" borderId="69" xfId="0" applyFont="1" applyBorder="1" applyAlignment="1">
      <alignment vertical="top" wrapText="1"/>
    </xf>
    <xf numFmtId="0" fontId="39" fillId="0" borderId="69" xfId="0" applyFont="1" applyBorder="1" applyAlignment="1">
      <alignment horizontal="left" vertical="top" wrapText="1"/>
    </xf>
    <xf numFmtId="0" fontId="36" fillId="0" borderId="49" xfId="2" applyFont="1" applyBorder="1" applyAlignment="1">
      <alignment horizontal="center" vertical="top" wrapText="1"/>
    </xf>
    <xf numFmtId="0" fontId="35" fillId="0" borderId="50" xfId="2" applyFont="1" applyBorder="1" applyAlignment="1">
      <alignment horizontal="center" vertical="top"/>
    </xf>
    <xf numFmtId="0" fontId="35" fillId="0" borderId="50" xfId="2" applyFont="1" applyBorder="1" applyAlignment="1">
      <alignment horizontal="center" vertical="top" wrapText="1"/>
    </xf>
    <xf numFmtId="0" fontId="35" fillId="0" borderId="60" xfId="2" applyFont="1" applyBorder="1" applyAlignment="1">
      <alignment horizontal="center" vertical="top" wrapText="1"/>
    </xf>
    <xf numFmtId="0" fontId="35" fillId="0" borderId="49" xfId="2" applyFont="1" applyBorder="1" applyAlignment="1">
      <alignment horizontal="center" vertical="top"/>
    </xf>
    <xf numFmtId="0" fontId="39" fillId="0" borderId="60" xfId="0" applyFont="1" applyBorder="1" applyAlignment="1">
      <alignment vertical="top" wrapText="1"/>
    </xf>
    <xf numFmtId="0" fontId="35" fillId="4" borderId="61" xfId="0" applyFont="1" applyFill="1" applyBorder="1" applyAlignment="1">
      <alignment horizontal="center" vertical="top" wrapText="1"/>
    </xf>
    <xf numFmtId="0" fontId="36" fillId="0" borderId="59" xfId="0" applyFont="1" applyBorder="1" applyAlignment="1">
      <alignment vertical="top" wrapText="1"/>
    </xf>
    <xf numFmtId="0" fontId="36" fillId="0" borderId="53" xfId="0" applyFont="1" applyBorder="1" applyAlignment="1">
      <alignment horizontal="center" vertical="top"/>
    </xf>
    <xf numFmtId="3" fontId="35" fillId="15" borderId="59" xfId="0" applyNumberFormat="1" applyFont="1" applyFill="1" applyBorder="1" applyAlignment="1">
      <alignment horizontal="center" vertical="top" wrapText="1"/>
    </xf>
    <xf numFmtId="3" fontId="35" fillId="15" borderId="53" xfId="0" applyNumberFormat="1" applyFont="1" applyFill="1" applyBorder="1" applyAlignment="1">
      <alignment horizontal="center" vertical="top" wrapText="1"/>
    </xf>
    <xf numFmtId="3" fontId="35" fillId="15" borderId="57" xfId="0" applyNumberFormat="1" applyFont="1" applyFill="1" applyBorder="1" applyAlignment="1">
      <alignment horizontal="center" vertical="top" wrapText="1"/>
    </xf>
    <xf numFmtId="165" fontId="36" fillId="8" borderId="4" xfId="0" applyNumberFormat="1" applyFont="1" applyFill="1" applyBorder="1" applyAlignment="1">
      <alignment horizontal="center" vertical="top"/>
    </xf>
    <xf numFmtId="1" fontId="36" fillId="0" borderId="49" xfId="0" applyNumberFormat="1" applyFont="1" applyBorder="1" applyAlignment="1">
      <alignment horizontal="center" vertical="top" wrapText="1"/>
    </xf>
    <xf numFmtId="1" fontId="35" fillId="0" borderId="49" xfId="0" applyNumberFormat="1" applyFont="1" applyBorder="1" applyAlignment="1">
      <alignment horizontal="center" vertical="top"/>
    </xf>
    <xf numFmtId="1" fontId="35" fillId="0" borderId="50" xfId="0" applyNumberFormat="1" applyFont="1" applyBorder="1" applyAlignment="1">
      <alignment horizontal="center" vertical="top"/>
    </xf>
    <xf numFmtId="1" fontId="35" fillId="0" borderId="60" xfId="0" applyNumberFormat="1" applyFont="1" applyBorder="1" applyAlignment="1">
      <alignment horizontal="center" vertical="top"/>
    </xf>
    <xf numFmtId="0" fontId="36" fillId="0" borderId="61" xfId="0" applyFont="1" applyBorder="1" applyAlignment="1">
      <alignment horizontal="center" vertical="top"/>
    </xf>
    <xf numFmtId="0" fontId="35" fillId="0" borderId="67" xfId="0" applyFont="1" applyBorder="1" applyAlignment="1">
      <alignment horizontal="center" vertical="top" wrapText="1"/>
    </xf>
    <xf numFmtId="0" fontId="35" fillId="0" borderId="61" xfId="0" applyFont="1" applyBorder="1" applyAlignment="1">
      <alignment horizontal="center" vertical="top"/>
    </xf>
    <xf numFmtId="3" fontId="35" fillId="0" borderId="61" xfId="0" applyNumberFormat="1" applyFont="1" applyBorder="1" applyAlignment="1">
      <alignment horizontal="center" vertical="top" wrapText="1"/>
    </xf>
    <xf numFmtId="1" fontId="35" fillId="0" borderId="64" xfId="0" applyNumberFormat="1" applyFont="1" applyBorder="1" applyAlignment="1">
      <alignment horizontal="center" vertical="top" wrapText="1"/>
    </xf>
    <xf numFmtId="3" fontId="35" fillId="0" borderId="63" xfId="0" applyNumberFormat="1" applyFont="1" applyBorder="1" applyAlignment="1">
      <alignment horizontal="center" vertical="top" wrapText="1"/>
    </xf>
    <xf numFmtId="3" fontId="35" fillId="0" borderId="64" xfId="0" applyNumberFormat="1" applyFont="1" applyBorder="1" applyAlignment="1">
      <alignment horizontal="center" vertical="top" wrapText="1"/>
    </xf>
    <xf numFmtId="0" fontId="35" fillId="9" borderId="74" xfId="0" applyFont="1" applyFill="1" applyBorder="1" applyAlignment="1">
      <alignment horizontal="center" vertical="top" wrapText="1"/>
    </xf>
    <xf numFmtId="0" fontId="35" fillId="9" borderId="75" xfId="0" applyFont="1" applyFill="1" applyBorder="1" applyAlignment="1">
      <alignment horizontal="center" vertical="top" wrapText="1"/>
    </xf>
    <xf numFmtId="2" fontId="36" fillId="9" borderId="56" xfId="1" applyNumberFormat="1" applyFont="1" applyFill="1" applyBorder="1" applyAlignment="1">
      <alignment horizontal="center" vertical="top" wrapText="1"/>
    </xf>
    <xf numFmtId="2" fontId="36" fillId="9" borderId="40" xfId="1" applyNumberFormat="1" applyFont="1" applyFill="1" applyBorder="1" applyAlignment="1">
      <alignment horizontal="center" vertical="top" wrapText="1"/>
    </xf>
    <xf numFmtId="2" fontId="25" fillId="9" borderId="64" xfId="1" applyNumberFormat="1" applyFont="1" applyFill="1" applyBorder="1" applyAlignment="1">
      <alignment horizontal="center" vertical="top" wrapText="1"/>
    </xf>
    <xf numFmtId="3" fontId="35" fillId="0" borderId="50" xfId="1" applyNumberFormat="1" applyFont="1" applyFill="1" applyBorder="1" applyAlignment="1">
      <alignment horizontal="center" vertical="top" wrapText="1"/>
    </xf>
    <xf numFmtId="3" fontId="35" fillId="0" borderId="60" xfId="1" applyNumberFormat="1" applyFont="1" applyFill="1" applyBorder="1" applyAlignment="1">
      <alignment horizontal="center" vertical="top" wrapText="1"/>
    </xf>
    <xf numFmtId="2" fontId="36" fillId="9" borderId="40" xfId="0" applyNumberFormat="1" applyFont="1" applyFill="1" applyBorder="1" applyAlignment="1">
      <alignment horizontal="center" vertical="top"/>
    </xf>
    <xf numFmtId="2" fontId="35" fillId="0" borderId="1" xfId="0" applyNumberFormat="1" applyFont="1" applyBorder="1" applyAlignment="1">
      <alignment horizontal="center" vertical="top"/>
    </xf>
    <xf numFmtId="2" fontId="35" fillId="0" borderId="1" xfId="1" applyNumberFormat="1" applyFont="1" applyFill="1" applyBorder="1" applyAlignment="1">
      <alignment horizontal="center" vertical="top" wrapText="1"/>
    </xf>
    <xf numFmtId="2" fontId="35" fillId="0" borderId="4" xfId="0" applyNumberFormat="1" applyFont="1" applyBorder="1" applyAlignment="1">
      <alignment horizontal="center" vertical="top"/>
    </xf>
    <xf numFmtId="2" fontId="35" fillId="0" borderId="4" xfId="1" applyNumberFormat="1" applyFont="1" applyFill="1" applyBorder="1" applyAlignment="1">
      <alignment horizontal="center" vertical="top" wrapText="1"/>
    </xf>
    <xf numFmtId="2" fontId="35" fillId="0" borderId="3" xfId="0" applyNumberFormat="1" applyFont="1" applyBorder="1" applyAlignment="1">
      <alignment horizontal="center" vertical="top"/>
    </xf>
    <xf numFmtId="2" fontId="36" fillId="9" borderId="61" xfId="1" applyNumberFormat="1" applyFont="1" applyFill="1" applyBorder="1" applyAlignment="1">
      <alignment horizontal="center" vertical="top" wrapText="1"/>
    </xf>
    <xf numFmtId="2" fontId="35" fillId="0" borderId="1" xfId="0" applyNumberFormat="1" applyFont="1" applyBorder="1" applyAlignment="1">
      <alignment horizontal="center" vertical="top" wrapText="1"/>
    </xf>
    <xf numFmtId="2" fontId="35" fillId="0" borderId="79" xfId="1" applyNumberFormat="1" applyFont="1" applyFill="1" applyBorder="1" applyAlignment="1">
      <alignment horizontal="center" vertical="top" wrapText="1"/>
    </xf>
    <xf numFmtId="2" fontId="35" fillId="0" borderId="53" xfId="0" applyNumberFormat="1" applyFont="1" applyBorder="1" applyAlignment="1">
      <alignment horizontal="center" vertical="top"/>
    </xf>
    <xf numFmtId="2" fontId="35" fillId="0" borderId="53" xfId="1" applyNumberFormat="1" applyFont="1" applyFill="1" applyBorder="1" applyAlignment="1">
      <alignment horizontal="center" vertical="top" wrapText="1"/>
    </xf>
    <xf numFmtId="0" fontId="39" fillId="0" borderId="57" xfId="0" applyFont="1" applyBorder="1" applyAlignment="1">
      <alignment horizontal="left" vertical="top" wrapText="1"/>
    </xf>
    <xf numFmtId="2" fontId="35" fillId="0" borderId="50" xfId="0" applyNumberFormat="1" applyFont="1" applyBorder="1" applyAlignment="1">
      <alignment horizontal="center" vertical="top"/>
    </xf>
    <xf numFmtId="0" fontId="39" fillId="0" borderId="60" xfId="0" applyFont="1" applyBorder="1" applyAlignment="1">
      <alignment horizontal="left" vertical="top" wrapText="1"/>
    </xf>
    <xf numFmtId="0" fontId="36" fillId="11" borderId="88" xfId="0" applyFont="1" applyFill="1" applyBorder="1" applyAlignment="1">
      <alignment horizontal="center" vertical="top" wrapText="1"/>
    </xf>
    <xf numFmtId="0" fontId="35" fillId="11" borderId="88" xfId="0" applyFont="1" applyFill="1" applyBorder="1" applyAlignment="1">
      <alignment vertical="top" wrapText="1"/>
    </xf>
    <xf numFmtId="0" fontId="35" fillId="11" borderId="88" xfId="0" applyFont="1" applyFill="1" applyBorder="1" applyAlignment="1">
      <alignment horizontal="center" vertical="top" wrapText="1"/>
    </xf>
    <xf numFmtId="1" fontId="35" fillId="11" borderId="88" xfId="0" applyNumberFormat="1" applyFont="1" applyFill="1" applyBorder="1" applyAlignment="1">
      <alignment horizontal="center" vertical="top" wrapText="1"/>
    </xf>
    <xf numFmtId="0" fontId="38" fillId="11" borderId="39" xfId="0" applyFont="1" applyFill="1" applyBorder="1" applyAlignment="1">
      <alignment vertical="top" wrapText="1"/>
    </xf>
    <xf numFmtId="3" fontId="24" fillId="0" borderId="59" xfId="0" applyNumberFormat="1" applyFont="1" applyBorder="1" applyAlignment="1">
      <alignment horizontal="center" vertical="top" wrapText="1"/>
    </xf>
    <xf numFmtId="3" fontId="24" fillId="0" borderId="68" xfId="0" applyNumberFormat="1" applyFont="1" applyBorder="1" applyAlignment="1">
      <alignment horizontal="center" vertical="top" wrapText="1"/>
    </xf>
    <xf numFmtId="3" fontId="24" fillId="0" borderId="47" xfId="0" applyNumberFormat="1" applyFont="1" applyBorder="1" applyAlignment="1">
      <alignment horizontal="center" vertical="top" wrapText="1"/>
    </xf>
    <xf numFmtId="0" fontId="24" fillId="0" borderId="59" xfId="2" applyFont="1" applyBorder="1" applyAlignment="1">
      <alignment horizontal="center" vertical="top" wrapText="1"/>
    </xf>
    <xf numFmtId="0" fontId="24" fillId="0" borderId="53" xfId="2" applyFont="1" applyBorder="1" applyAlignment="1">
      <alignment horizontal="center" vertical="top" wrapText="1"/>
    </xf>
    <xf numFmtId="0" fontId="24" fillId="0" borderId="57" xfId="2" applyFont="1" applyBorder="1" applyAlignment="1">
      <alignment horizontal="center" vertical="top" wrapText="1"/>
    </xf>
    <xf numFmtId="3" fontId="24" fillId="0" borderId="68" xfId="2" applyNumberFormat="1" applyFont="1" applyBorder="1" applyAlignment="1">
      <alignment horizontal="center" vertical="top" wrapText="1"/>
    </xf>
    <xf numFmtId="3" fontId="24" fillId="0" borderId="4" xfId="2" applyNumberFormat="1" applyFont="1" applyBorder="1" applyAlignment="1">
      <alignment horizontal="center" vertical="top" wrapText="1"/>
    </xf>
    <xf numFmtId="3" fontId="24" fillId="0" borderId="69" xfId="2" applyNumberFormat="1" applyFont="1" applyBorder="1" applyAlignment="1">
      <alignment horizontal="center" vertical="top" wrapText="1"/>
    </xf>
    <xf numFmtId="0" fontId="24" fillId="0" borderId="47" xfId="0" applyFont="1" applyBorder="1" applyAlignment="1">
      <alignment horizontal="center" vertical="top" wrapText="1"/>
    </xf>
    <xf numFmtId="0" fontId="24" fillId="0" borderId="3" xfId="0" applyFont="1" applyBorder="1" applyAlignment="1">
      <alignment horizontal="center" vertical="top" wrapText="1"/>
    </xf>
    <xf numFmtId="0" fontId="24" fillId="0" borderId="71" xfId="0" applyFont="1" applyBorder="1" applyAlignment="1">
      <alignment horizontal="center" vertical="top" wrapText="1"/>
    </xf>
    <xf numFmtId="3" fontId="25" fillId="15" borderId="63" xfId="0" applyNumberFormat="1" applyFont="1" applyFill="1" applyBorder="1" applyAlignment="1">
      <alignment horizontal="center" vertical="top" wrapText="1"/>
    </xf>
    <xf numFmtId="3" fontId="25" fillId="15" borderId="61" xfId="0" applyNumberFormat="1" applyFont="1" applyFill="1" applyBorder="1" applyAlignment="1">
      <alignment horizontal="center" vertical="top" wrapText="1"/>
    </xf>
    <xf numFmtId="3" fontId="25" fillId="15" borderId="64" xfId="0" applyNumberFormat="1" applyFont="1" applyFill="1" applyBorder="1" applyAlignment="1">
      <alignment horizontal="center" vertical="top" wrapText="1"/>
    </xf>
    <xf numFmtId="3" fontId="35" fillId="0" borderId="15" xfId="0" applyNumberFormat="1" applyFont="1" applyBorder="1" applyAlignment="1">
      <alignment horizontal="center" vertical="top" wrapText="1"/>
    </xf>
    <xf numFmtId="4" fontId="25" fillId="15" borderId="43" xfId="0" applyNumberFormat="1" applyFont="1" applyFill="1" applyBorder="1" applyAlignment="1">
      <alignment horizontal="center" vertical="top" wrapText="1"/>
    </xf>
    <xf numFmtId="2" fontId="35" fillId="0" borderId="79" xfId="0" applyNumberFormat="1" applyFont="1" applyBorder="1" applyAlignment="1">
      <alignment horizontal="center" vertical="top" wrapText="1"/>
    </xf>
    <xf numFmtId="2" fontId="35" fillId="0" borderId="69" xfId="1" applyNumberFormat="1" applyFont="1" applyFill="1" applyBorder="1" applyAlignment="1">
      <alignment horizontal="center" vertical="top" wrapText="1"/>
    </xf>
    <xf numFmtId="2" fontId="35" fillId="0" borderId="4" xfId="2" applyNumberFormat="1" applyFont="1" applyBorder="1" applyAlignment="1">
      <alignment horizontal="center" vertical="top" wrapText="1"/>
    </xf>
    <xf numFmtId="2" fontId="35" fillId="0" borderId="69" xfId="2" applyNumberFormat="1" applyFont="1" applyBorder="1" applyAlignment="1">
      <alignment horizontal="center" vertical="top" wrapText="1"/>
    </xf>
    <xf numFmtId="3" fontId="35" fillId="0" borderId="67" xfId="0" applyNumberFormat="1" applyFont="1" applyBorder="1" applyAlignment="1">
      <alignment horizontal="center" vertical="top" wrapText="1"/>
    </xf>
    <xf numFmtId="2" fontId="25" fillId="0" borderId="43" xfId="0" applyNumberFormat="1" applyFont="1" applyBorder="1" applyAlignment="1">
      <alignment horizontal="center" vertical="top" wrapText="1"/>
    </xf>
    <xf numFmtId="0" fontId="36" fillId="0" borderId="63" xfId="0" applyFont="1" applyBorder="1" applyAlignment="1">
      <alignment horizontal="left" vertical="top" wrapText="1"/>
    </xf>
    <xf numFmtId="0" fontId="25" fillId="16" borderId="63" xfId="0" applyFont="1" applyFill="1" applyBorder="1" applyAlignment="1">
      <alignment vertical="top" wrapText="1"/>
    </xf>
    <xf numFmtId="0" fontId="25" fillId="16" borderId="61" xfId="0" applyFont="1" applyFill="1" applyBorder="1" applyAlignment="1">
      <alignment horizontal="center" vertical="top"/>
    </xf>
    <xf numFmtId="0" fontId="24" fillId="16" borderId="67" xfId="0" applyFont="1" applyFill="1" applyBorder="1" applyAlignment="1">
      <alignment horizontal="center" vertical="top" wrapText="1"/>
    </xf>
    <xf numFmtId="3" fontId="25" fillId="16" borderId="63" xfId="0" applyNumberFormat="1" applyFont="1" applyFill="1" applyBorder="1" applyAlignment="1">
      <alignment horizontal="center" vertical="top" wrapText="1"/>
    </xf>
    <xf numFmtId="0" fontId="24" fillId="16" borderId="61" xfId="0" applyFont="1" applyFill="1" applyBorder="1" applyAlignment="1">
      <alignment horizontal="center" vertical="top"/>
    </xf>
    <xf numFmtId="3" fontId="24" fillId="16" borderId="61" xfId="0" applyNumberFormat="1" applyFont="1" applyFill="1" applyBorder="1" applyAlignment="1">
      <alignment horizontal="center" vertical="top" wrapText="1"/>
    </xf>
    <xf numFmtId="1" fontId="24" fillId="16" borderId="64" xfId="0" applyNumberFormat="1" applyFont="1" applyFill="1" applyBorder="1" applyAlignment="1">
      <alignment horizontal="center" vertical="top" wrapText="1"/>
    </xf>
    <xf numFmtId="3" fontId="24" fillId="16" borderId="63" xfId="0" applyNumberFormat="1" applyFont="1" applyFill="1" applyBorder="1" applyAlignment="1">
      <alignment horizontal="center" vertical="top" wrapText="1"/>
    </xf>
    <xf numFmtId="3" fontId="24" fillId="16" borderId="64" xfId="0" applyNumberFormat="1" applyFont="1" applyFill="1" applyBorder="1" applyAlignment="1">
      <alignment horizontal="center" vertical="top" wrapText="1"/>
    </xf>
    <xf numFmtId="0" fontId="24" fillId="0" borderId="57" xfId="0" applyFont="1" applyBorder="1" applyAlignment="1">
      <alignment horizontal="center" vertical="top" wrapText="1"/>
    </xf>
    <xf numFmtId="3" fontId="25" fillId="0" borderId="59" xfId="0" applyNumberFormat="1" applyFont="1" applyBorder="1" applyAlignment="1">
      <alignment horizontal="center" vertical="top" wrapText="1"/>
    </xf>
    <xf numFmtId="0" fontId="24" fillId="8" borderId="53" xfId="0" applyFont="1" applyFill="1" applyBorder="1" applyAlignment="1">
      <alignment horizontal="center" vertical="top"/>
    </xf>
    <xf numFmtId="3" fontId="24" fillId="0" borderId="53" xfId="0" applyNumberFormat="1" applyFont="1" applyBorder="1" applyAlignment="1">
      <alignment horizontal="center" vertical="top" wrapText="1"/>
    </xf>
    <xf numFmtId="1" fontId="24" fillId="0" borderId="57" xfId="0" applyNumberFormat="1" applyFont="1" applyBorder="1" applyAlignment="1">
      <alignment horizontal="center" vertical="top" wrapText="1"/>
    </xf>
    <xf numFmtId="3" fontId="24" fillId="0" borderId="70" xfId="0" applyNumberFormat="1" applyFont="1" applyBorder="1" applyAlignment="1">
      <alignment horizontal="center" vertical="top" wrapText="1"/>
    </xf>
    <xf numFmtId="3" fontId="24" fillId="0" borderId="57" xfId="0" applyNumberFormat="1" applyFont="1" applyBorder="1" applyAlignment="1">
      <alignment horizontal="center" vertical="top" wrapText="1"/>
    </xf>
    <xf numFmtId="3" fontId="25" fillId="0" borderId="47" xfId="0" applyNumberFormat="1" applyFont="1" applyBorder="1" applyAlignment="1">
      <alignment horizontal="center" vertical="top" wrapText="1"/>
    </xf>
    <xf numFmtId="0" fontId="24" fillId="8" borderId="3" xfId="0" applyFont="1" applyFill="1" applyBorder="1" applyAlignment="1">
      <alignment horizontal="center" vertical="top"/>
    </xf>
    <xf numFmtId="3" fontId="24" fillId="0" borderId="3" xfId="0" applyNumberFormat="1" applyFont="1" applyBorder="1" applyAlignment="1">
      <alignment horizontal="center" vertical="top" wrapText="1"/>
    </xf>
    <xf numFmtId="1" fontId="24" fillId="0" borderId="71" xfId="0" applyNumberFormat="1" applyFont="1" applyBorder="1" applyAlignment="1">
      <alignment horizontal="center" vertical="top" wrapText="1"/>
    </xf>
    <xf numFmtId="3" fontId="24" fillId="0" borderId="15" xfId="0" applyNumberFormat="1" applyFont="1" applyBorder="1" applyAlignment="1">
      <alignment horizontal="center" vertical="top" wrapText="1"/>
    </xf>
    <xf numFmtId="3" fontId="24" fillId="0" borderId="71" xfId="0" applyNumberFormat="1" applyFont="1" applyBorder="1" applyAlignment="1">
      <alignment horizontal="center" vertical="top" wrapText="1"/>
    </xf>
    <xf numFmtId="0" fontId="25" fillId="0" borderId="63" xfId="0" applyFont="1" applyBorder="1" applyAlignment="1">
      <alignment vertical="top" wrapText="1"/>
    </xf>
    <xf numFmtId="0" fontId="25" fillId="0" borderId="61" xfId="0" applyFont="1" applyBorder="1" applyAlignment="1">
      <alignment horizontal="center" vertical="top"/>
    </xf>
    <xf numFmtId="0" fontId="24" fillId="0" borderId="64" xfId="0" applyFont="1" applyBorder="1" applyAlignment="1">
      <alignment horizontal="center" vertical="top" wrapText="1"/>
    </xf>
    <xf numFmtId="3" fontId="25" fillId="0" borderId="46" xfId="0" applyNumberFormat="1" applyFont="1" applyBorder="1" applyAlignment="1">
      <alignment horizontal="center" vertical="top" wrapText="1"/>
    </xf>
    <xf numFmtId="0" fontId="24" fillId="8" borderId="43" xfId="0" applyFont="1" applyFill="1" applyBorder="1" applyAlignment="1">
      <alignment horizontal="center" vertical="top"/>
    </xf>
    <xf numFmtId="3" fontId="24" fillId="0" borderId="43" xfId="0" applyNumberFormat="1" applyFont="1" applyBorder="1" applyAlignment="1">
      <alignment horizontal="center" vertical="top" wrapText="1"/>
    </xf>
    <xf numFmtId="1" fontId="24" fillId="0" borderId="54" xfId="0" applyNumberFormat="1" applyFont="1" applyBorder="1" applyAlignment="1">
      <alignment horizontal="center" vertical="top" wrapText="1"/>
    </xf>
    <xf numFmtId="3" fontId="24" fillId="0" borderId="44" xfId="0" applyNumberFormat="1" applyFont="1" applyBorder="1" applyAlignment="1">
      <alignment horizontal="center" vertical="top" wrapText="1"/>
    </xf>
    <xf numFmtId="3" fontId="24" fillId="0" borderId="54" xfId="0" applyNumberFormat="1" applyFont="1" applyBorder="1" applyAlignment="1">
      <alignment horizontal="center" vertical="top" wrapText="1"/>
    </xf>
    <xf numFmtId="3" fontId="25" fillId="0" borderId="63" xfId="0" applyNumberFormat="1" applyFont="1" applyBorder="1" applyAlignment="1">
      <alignment horizontal="center" vertical="top" wrapText="1"/>
    </xf>
    <xf numFmtId="0" fontId="24" fillId="8" borderId="61" xfId="0" applyFont="1" applyFill="1" applyBorder="1" applyAlignment="1">
      <alignment horizontal="center" vertical="top"/>
    </xf>
    <xf numFmtId="3" fontId="24" fillId="0" borderId="61" xfId="0" applyNumberFormat="1" applyFont="1" applyBorder="1" applyAlignment="1">
      <alignment horizontal="center" vertical="top" wrapText="1"/>
    </xf>
    <xf numFmtId="1" fontId="24" fillId="0" borderId="64" xfId="0" applyNumberFormat="1" applyFont="1" applyBorder="1" applyAlignment="1">
      <alignment horizontal="center" vertical="top" wrapText="1"/>
    </xf>
    <xf numFmtId="3" fontId="24" fillId="0" borderId="66" xfId="0" applyNumberFormat="1" applyFont="1" applyBorder="1" applyAlignment="1">
      <alignment horizontal="center" vertical="top" wrapText="1"/>
    </xf>
    <xf numFmtId="3" fontId="24" fillId="0" borderId="64" xfId="0" applyNumberFormat="1" applyFont="1" applyBorder="1" applyAlignment="1">
      <alignment horizontal="center" vertical="top" wrapText="1"/>
    </xf>
    <xf numFmtId="0" fontId="24" fillId="0" borderId="69" xfId="0" applyFont="1" applyBorder="1" applyAlignment="1">
      <alignment horizontal="center" vertical="top" wrapText="1"/>
    </xf>
    <xf numFmtId="3" fontId="25" fillId="0" borderId="68" xfId="0" applyNumberFormat="1" applyFont="1" applyBorder="1" applyAlignment="1">
      <alignment horizontal="center" vertical="top" wrapText="1"/>
    </xf>
    <xf numFmtId="0" fontId="24" fillId="8" borderId="69" xfId="0" applyFont="1" applyFill="1" applyBorder="1" applyAlignment="1">
      <alignment horizontal="center" vertical="top"/>
    </xf>
    <xf numFmtId="3" fontId="24" fillId="0" borderId="7" xfId="0" applyNumberFormat="1" applyFont="1" applyBorder="1" applyAlignment="1">
      <alignment horizontal="center" vertical="top" wrapText="1"/>
    </xf>
    <xf numFmtId="3" fontId="24" fillId="0" borderId="4" xfId="0" applyNumberFormat="1" applyFont="1" applyBorder="1" applyAlignment="1">
      <alignment horizontal="center" vertical="top" wrapText="1"/>
    </xf>
    <xf numFmtId="3" fontId="24" fillId="0" borderId="69" xfId="0" applyNumberFormat="1" applyFont="1" applyBorder="1" applyAlignment="1">
      <alignment horizontal="center" vertical="top" wrapText="1"/>
    </xf>
    <xf numFmtId="3" fontId="24" fillId="0" borderId="51" xfId="0" applyNumberFormat="1" applyFont="1" applyBorder="1" applyAlignment="1">
      <alignment horizontal="center" vertical="top" wrapText="1"/>
    </xf>
    <xf numFmtId="3" fontId="24" fillId="0" borderId="50" xfId="0" applyNumberFormat="1" applyFont="1" applyBorder="1" applyAlignment="1">
      <alignment horizontal="center" vertical="top" wrapText="1"/>
    </xf>
    <xf numFmtId="0" fontId="25" fillId="0" borderId="49" xfId="0" applyFont="1" applyBorder="1" applyAlignment="1">
      <alignment vertical="top" wrapText="1"/>
    </xf>
    <xf numFmtId="0" fontId="25" fillId="0" borderId="50" xfId="0" applyFont="1" applyBorder="1" applyAlignment="1">
      <alignment horizontal="center" vertical="top"/>
    </xf>
    <xf numFmtId="0" fontId="24" fillId="0" borderId="60" xfId="0" applyFont="1" applyBorder="1" applyAlignment="1">
      <alignment horizontal="center" vertical="top" wrapText="1"/>
    </xf>
    <xf numFmtId="3" fontId="25" fillId="0" borderId="49" xfId="0" applyNumberFormat="1" applyFont="1" applyBorder="1" applyAlignment="1">
      <alignment horizontal="center" vertical="top" wrapText="1"/>
    </xf>
    <xf numFmtId="0" fontId="24" fillId="8" borderId="50" xfId="0" applyFont="1" applyFill="1" applyBorder="1" applyAlignment="1">
      <alignment horizontal="center" vertical="top"/>
    </xf>
    <xf numFmtId="1" fontId="24" fillId="0" borderId="60" xfId="0" applyNumberFormat="1" applyFont="1" applyBorder="1" applyAlignment="1">
      <alignment horizontal="center" vertical="top" wrapText="1"/>
    </xf>
    <xf numFmtId="0" fontId="0" fillId="0" borderId="72" xfId="0" applyBorder="1"/>
    <xf numFmtId="0" fontId="0" fillId="0" borderId="73" xfId="0" applyBorder="1"/>
    <xf numFmtId="0" fontId="0" fillId="0" borderId="76" xfId="0" applyBorder="1"/>
    <xf numFmtId="0" fontId="24" fillId="0" borderId="79" xfId="0" applyFont="1" applyBorder="1" applyAlignment="1">
      <alignment horizontal="center" vertical="top" wrapText="1"/>
    </xf>
    <xf numFmtId="3" fontId="25" fillId="0" borderId="80" xfId="0" applyNumberFormat="1" applyFont="1" applyBorder="1" applyAlignment="1">
      <alignment horizontal="center" vertical="top" wrapText="1"/>
    </xf>
    <xf numFmtId="0" fontId="24" fillId="8" borderId="1" xfId="0" applyFont="1" applyFill="1" applyBorder="1" applyAlignment="1">
      <alignment horizontal="center" vertical="top"/>
    </xf>
    <xf numFmtId="0" fontId="24" fillId="8" borderId="79" xfId="0" applyFont="1" applyFill="1" applyBorder="1" applyAlignment="1">
      <alignment horizontal="center" vertical="top"/>
    </xf>
    <xf numFmtId="3" fontId="24" fillId="0" borderId="13" xfId="0" applyNumberFormat="1" applyFont="1" applyBorder="1" applyAlignment="1">
      <alignment horizontal="center" vertical="top" wrapText="1"/>
    </xf>
    <xf numFmtId="3" fontId="24" fillId="0" borderId="1" xfId="0" applyNumberFormat="1" applyFont="1" applyBorder="1" applyAlignment="1">
      <alignment horizontal="center" vertical="top" wrapText="1"/>
    </xf>
    <xf numFmtId="3" fontId="24" fillId="0" borderId="79" xfId="0" applyNumberFormat="1" applyFont="1" applyBorder="1" applyAlignment="1">
      <alignment horizontal="center" vertical="top" wrapText="1"/>
    </xf>
    <xf numFmtId="0" fontId="0" fillId="0" borderId="84" xfId="0" applyBorder="1"/>
    <xf numFmtId="0" fontId="36" fillId="9" borderId="59" xfId="0" applyFont="1" applyFill="1" applyBorder="1" applyAlignment="1">
      <alignment horizontal="center" vertical="top" wrapText="1"/>
    </xf>
    <xf numFmtId="0" fontId="35" fillId="9" borderId="53" xfId="0" applyFont="1" applyFill="1" applyBorder="1" applyAlignment="1">
      <alignment horizontal="center" vertical="top" wrapText="1"/>
    </xf>
    <xf numFmtId="1" fontId="36" fillId="9" borderId="53" xfId="0" applyNumberFormat="1" applyFont="1" applyFill="1" applyBorder="1" applyAlignment="1">
      <alignment horizontal="center" vertical="top" wrapText="1"/>
    </xf>
    <xf numFmtId="0" fontId="36" fillId="9" borderId="49" xfId="0" applyFont="1" applyFill="1" applyBorder="1" applyAlignment="1">
      <alignment horizontal="center" vertical="top" wrapText="1"/>
    </xf>
    <xf numFmtId="0" fontId="35" fillId="9" borderId="50" xfId="0" applyFont="1" applyFill="1" applyBorder="1" applyAlignment="1">
      <alignment horizontal="center" vertical="top" wrapText="1"/>
    </xf>
    <xf numFmtId="1" fontId="36" fillId="9" borderId="50" xfId="0" applyNumberFormat="1" applyFont="1" applyFill="1" applyBorder="1" applyAlignment="1">
      <alignment horizontal="center" vertical="top" wrapText="1"/>
    </xf>
    <xf numFmtId="2" fontId="35" fillId="9" borderId="74" xfId="1" applyNumberFormat="1" applyFont="1" applyFill="1" applyBorder="1" applyAlignment="1">
      <alignment horizontal="center" vertical="top" wrapText="1"/>
    </xf>
    <xf numFmtId="2" fontId="35" fillId="9" borderId="75" xfId="1" applyNumberFormat="1" applyFont="1" applyFill="1" applyBorder="1" applyAlignment="1">
      <alignment horizontal="center" vertical="top" wrapText="1"/>
    </xf>
    <xf numFmtId="0" fontId="39" fillId="9" borderId="77" xfId="0" applyFont="1" applyFill="1" applyBorder="1" applyAlignment="1">
      <alignment horizontal="center" vertical="top" wrapText="1"/>
    </xf>
    <xf numFmtId="1" fontId="36" fillId="9" borderId="59" xfId="0" applyNumberFormat="1" applyFont="1" applyFill="1" applyBorder="1" applyAlignment="1">
      <alignment horizontal="center" vertical="top" wrapText="1"/>
    </xf>
    <xf numFmtId="1" fontId="36" fillId="9" borderId="57" xfId="0" applyNumberFormat="1" applyFont="1" applyFill="1" applyBorder="1" applyAlignment="1">
      <alignment horizontal="center" vertical="top" wrapText="1"/>
    </xf>
    <xf numFmtId="1" fontId="36" fillId="9" borderId="49" xfId="0" applyNumberFormat="1" applyFont="1" applyFill="1" applyBorder="1" applyAlignment="1">
      <alignment horizontal="center" vertical="top" wrapText="1"/>
    </xf>
    <xf numFmtId="1" fontId="36" fillId="9" borderId="60" xfId="0" applyNumberFormat="1" applyFont="1" applyFill="1" applyBorder="1" applyAlignment="1">
      <alignment horizontal="center" vertical="top" wrapText="1"/>
    </xf>
    <xf numFmtId="3" fontId="39" fillId="0" borderId="80" xfId="0" applyNumberFormat="1" applyFont="1" applyBorder="1" applyAlignment="1">
      <alignment horizontal="center" vertical="top" wrapText="1"/>
    </xf>
    <xf numFmtId="3" fontId="39" fillId="0" borderId="1" xfId="0" applyNumberFormat="1" applyFont="1" applyBorder="1" applyAlignment="1">
      <alignment horizontal="center" vertical="top" wrapText="1"/>
    </xf>
    <xf numFmtId="3" fontId="39" fillId="0" borderId="79" xfId="0" applyNumberFormat="1" applyFont="1" applyBorder="1" applyAlignment="1">
      <alignment horizontal="center" vertical="top" wrapText="1"/>
    </xf>
    <xf numFmtId="3" fontId="39" fillId="0" borderId="47" xfId="0" applyNumberFormat="1" applyFont="1" applyBorder="1" applyAlignment="1">
      <alignment horizontal="center" vertical="top" wrapText="1"/>
    </xf>
    <xf numFmtId="3" fontId="39" fillId="0" borderId="3" xfId="0" applyNumberFormat="1" applyFont="1" applyBorder="1" applyAlignment="1">
      <alignment horizontal="center" vertical="top" wrapText="1"/>
    </xf>
    <xf numFmtId="3" fontId="39" fillId="0" borderId="71" xfId="0" applyNumberFormat="1" applyFont="1" applyBorder="1" applyAlignment="1">
      <alignment horizontal="center" vertical="top" wrapText="1"/>
    </xf>
    <xf numFmtId="3" fontId="27" fillId="0" borderId="60" xfId="0" applyNumberFormat="1" applyFont="1" applyBorder="1" applyAlignment="1">
      <alignment horizontal="center" vertical="top" wrapText="1"/>
    </xf>
    <xf numFmtId="0" fontId="35" fillId="0" borderId="3" xfId="0" applyFont="1" applyBorder="1" applyAlignment="1">
      <alignment horizontal="center" vertical="top" wrapText="1"/>
    </xf>
    <xf numFmtId="1" fontId="35" fillId="0" borderId="3" xfId="0" applyNumberFormat="1" applyFont="1" applyBorder="1" applyAlignment="1">
      <alignment horizontal="center" vertical="top" wrapText="1"/>
    </xf>
    <xf numFmtId="0" fontId="35" fillId="0" borderId="61" xfId="0" applyFont="1" applyBorder="1" applyAlignment="1">
      <alignment horizontal="center" vertical="top" wrapText="1"/>
    </xf>
    <xf numFmtId="1" fontId="35" fillId="0" borderId="61" xfId="0" applyNumberFormat="1" applyFont="1" applyBorder="1" applyAlignment="1">
      <alignment horizontal="center" vertical="top" wrapText="1"/>
    </xf>
    <xf numFmtId="0" fontId="53" fillId="0" borderId="1" xfId="0" applyFont="1" applyBorder="1" applyAlignment="1">
      <alignment horizontal="center" vertical="top"/>
    </xf>
    <xf numFmtId="1" fontId="53" fillId="0" borderId="79" xfId="0" applyNumberFormat="1" applyFont="1" applyBorder="1" applyAlignment="1">
      <alignment horizontal="center" vertical="top"/>
    </xf>
    <xf numFmtId="1" fontId="24" fillId="0" borderId="69" xfId="0" applyNumberFormat="1" applyFont="1" applyBorder="1" applyAlignment="1">
      <alignment horizontal="center" vertical="top"/>
    </xf>
    <xf numFmtId="0" fontId="53" fillId="0" borderId="4" xfId="0" applyFont="1" applyBorder="1" applyAlignment="1">
      <alignment horizontal="center" vertical="top"/>
    </xf>
    <xf numFmtId="1" fontId="53" fillId="0" borderId="69" xfId="0" applyNumberFormat="1" applyFont="1" applyBorder="1" applyAlignment="1">
      <alignment horizontal="center" vertical="top"/>
    </xf>
    <xf numFmtId="0" fontId="36" fillId="0" borderId="3" xfId="0" applyFont="1" applyBorder="1" applyAlignment="1">
      <alignment horizontal="center" vertical="top"/>
    </xf>
    <xf numFmtId="0" fontId="36" fillId="0" borderId="2" xfId="0" applyFont="1" applyBorder="1" applyAlignment="1">
      <alignment horizontal="center" vertical="top"/>
    </xf>
    <xf numFmtId="165" fontId="34" fillId="0" borderId="43" xfId="0" applyNumberFormat="1" applyFont="1" applyBorder="1" applyAlignment="1">
      <alignment horizontal="center" vertical="top" wrapText="1"/>
    </xf>
    <xf numFmtId="165" fontId="24" fillId="0" borderId="43" xfId="0" applyNumberFormat="1" applyFont="1" applyBorder="1" applyAlignment="1">
      <alignment horizontal="center" vertical="top" wrapText="1"/>
    </xf>
    <xf numFmtId="165" fontId="24" fillId="0" borderId="40" xfId="0" applyNumberFormat="1" applyFont="1" applyBorder="1" applyAlignment="1">
      <alignment horizontal="center" vertical="top" wrapText="1"/>
    </xf>
    <xf numFmtId="165" fontId="24" fillId="0" borderId="53" xfId="0" applyNumberFormat="1" applyFont="1" applyBorder="1" applyAlignment="1">
      <alignment horizontal="center" vertical="top" wrapText="1"/>
    </xf>
    <xf numFmtId="165" fontId="24" fillId="0" borderId="4" xfId="0" applyNumberFormat="1" applyFont="1" applyBorder="1" applyAlignment="1">
      <alignment horizontal="center" vertical="top" wrapText="1"/>
    </xf>
    <xf numFmtId="165" fontId="24" fillId="0" borderId="50" xfId="0" applyNumberFormat="1" applyFont="1" applyBorder="1" applyAlignment="1">
      <alignment horizontal="center" vertical="top" wrapText="1"/>
    </xf>
    <xf numFmtId="165" fontId="34" fillId="0" borderId="61" xfId="0" applyNumberFormat="1" applyFont="1" applyBorder="1" applyAlignment="1">
      <alignment horizontal="center" vertical="top" wrapText="1"/>
    </xf>
    <xf numFmtId="165" fontId="35" fillId="0" borderId="53" xfId="0" applyNumberFormat="1" applyFont="1" applyBorder="1" applyAlignment="1">
      <alignment horizontal="center" vertical="top" wrapText="1"/>
    </xf>
    <xf numFmtId="165" fontId="35" fillId="0" borderId="50" xfId="0" applyNumberFormat="1" applyFont="1" applyBorder="1" applyAlignment="1">
      <alignment horizontal="center" vertical="top"/>
    </xf>
    <xf numFmtId="165" fontId="36" fillId="0" borderId="40" xfId="0" applyNumberFormat="1" applyFont="1" applyBorder="1" applyAlignment="1">
      <alignment horizontal="center" vertical="top"/>
    </xf>
    <xf numFmtId="165" fontId="35" fillId="0" borderId="1" xfId="0" applyNumberFormat="1" applyFont="1" applyBorder="1" applyAlignment="1">
      <alignment horizontal="center" vertical="top" wrapText="1"/>
    </xf>
    <xf numFmtId="165" fontId="35" fillId="0" borderId="4" xfId="0" applyNumberFormat="1" applyFont="1" applyBorder="1" applyAlignment="1">
      <alignment horizontal="center" vertical="top"/>
    </xf>
    <xf numFmtId="165" fontId="35" fillId="0" borderId="4" xfId="0" applyNumberFormat="1" applyFont="1" applyBorder="1" applyAlignment="1">
      <alignment horizontal="center" vertical="top" wrapText="1"/>
    </xf>
    <xf numFmtId="165" fontId="36" fillId="0" borderId="4" xfId="0" applyNumberFormat="1" applyFont="1" applyBorder="1" applyAlignment="1">
      <alignment horizontal="center" vertical="top"/>
    </xf>
    <xf numFmtId="165" fontId="35" fillId="0" borderId="1" xfId="0" applyNumberFormat="1" applyFont="1" applyBorder="1" applyAlignment="1">
      <alignment horizontal="center" vertical="top"/>
    </xf>
    <xf numFmtId="165" fontId="24" fillId="0" borderId="1" xfId="0" applyNumberFormat="1" applyFont="1" applyBorder="1" applyAlignment="1">
      <alignment horizontal="center" vertical="top"/>
    </xf>
    <xf numFmtId="165" fontId="36" fillId="0" borderId="61" xfId="0" applyNumberFormat="1" applyFont="1" applyBorder="1" applyAlignment="1">
      <alignment horizontal="center" vertical="top"/>
    </xf>
    <xf numFmtId="165" fontId="35" fillId="0" borderId="40" xfId="0" applyNumberFormat="1" applyFont="1" applyBorder="1" applyAlignment="1">
      <alignment horizontal="center" vertical="top"/>
    </xf>
    <xf numFmtId="165" fontId="36" fillId="0" borderId="40" xfId="0" applyNumberFormat="1" applyFont="1" applyBorder="1" applyAlignment="1">
      <alignment horizontal="center" vertical="top" wrapText="1"/>
    </xf>
    <xf numFmtId="0" fontId="52" fillId="0" borderId="10" xfId="0" applyFont="1" applyBorder="1" applyAlignment="1">
      <alignment horizontal="center" vertical="top" wrapText="1"/>
    </xf>
    <xf numFmtId="165" fontId="53" fillId="0" borderId="4" xfId="0" applyNumberFormat="1" applyFont="1" applyBorder="1" applyAlignment="1">
      <alignment horizontal="center" vertical="top" wrapText="1"/>
    </xf>
    <xf numFmtId="165" fontId="53" fillId="0" borderId="4" xfId="0" applyNumberFormat="1" applyFont="1" applyBorder="1" applyAlignment="1">
      <alignment horizontal="center" vertical="top"/>
    </xf>
    <xf numFmtId="165" fontId="36" fillId="0" borderId="61" xfId="0" applyNumberFormat="1" applyFont="1" applyBorder="1" applyAlignment="1">
      <alignment horizontal="center" vertical="top" wrapText="1"/>
    </xf>
    <xf numFmtId="165" fontId="35" fillId="0" borderId="53" xfId="0" applyNumberFormat="1" applyFont="1" applyBorder="1" applyAlignment="1">
      <alignment horizontal="center" vertical="top"/>
    </xf>
    <xf numFmtId="0" fontId="38" fillId="0" borderId="4" xfId="0" applyFont="1" applyBorder="1" applyAlignment="1">
      <alignment horizontal="center" vertical="top" wrapText="1"/>
    </xf>
    <xf numFmtId="165" fontId="36" fillId="0" borderId="53" xfId="0" applyNumberFormat="1" applyFont="1" applyBorder="1" applyAlignment="1">
      <alignment horizontal="center" vertical="top"/>
    </xf>
    <xf numFmtId="165" fontId="36" fillId="0" borderId="50" xfId="0" applyNumberFormat="1" applyFont="1" applyBorder="1" applyAlignment="1">
      <alignment horizontal="center" vertical="top"/>
    </xf>
    <xf numFmtId="165" fontId="25" fillId="0" borderId="61" xfId="0" applyNumberFormat="1" applyFont="1" applyBorder="1" applyAlignment="1">
      <alignment horizontal="center" vertical="top"/>
    </xf>
    <xf numFmtId="165" fontId="24" fillId="0" borderId="3" xfId="0" applyNumberFormat="1" applyFont="1" applyBorder="1" applyAlignment="1">
      <alignment horizontal="center" vertical="top"/>
    </xf>
    <xf numFmtId="165" fontId="24" fillId="0" borderId="61" xfId="0" applyNumberFormat="1" applyFont="1" applyBorder="1" applyAlignment="1">
      <alignment horizontal="center" vertical="top"/>
    </xf>
    <xf numFmtId="165" fontId="24" fillId="0" borderId="50" xfId="0" applyNumberFormat="1" applyFont="1" applyBorder="1" applyAlignment="1">
      <alignment horizontal="center" vertical="top"/>
    </xf>
    <xf numFmtId="165" fontId="35" fillId="0" borderId="40" xfId="0" applyNumberFormat="1" applyFont="1" applyBorder="1" applyAlignment="1">
      <alignment horizontal="center" vertical="top" wrapText="1"/>
    </xf>
    <xf numFmtId="165" fontId="36" fillId="0" borderId="76" xfId="0" applyNumberFormat="1" applyFont="1" applyBorder="1" applyAlignment="1">
      <alignment horizontal="center" vertical="center" wrapText="1"/>
    </xf>
    <xf numFmtId="0" fontId="10" fillId="0" borderId="23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6" fillId="0" borderId="23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6" fillId="8" borderId="23" xfId="0" applyFont="1" applyFill="1" applyBorder="1" applyAlignment="1">
      <alignment horizontal="left" vertical="top" wrapText="1"/>
    </xf>
    <xf numFmtId="0" fontId="6" fillId="8" borderId="2" xfId="0" applyFont="1" applyFill="1" applyBorder="1" applyAlignment="1">
      <alignment horizontal="left" vertical="top" wrapText="1"/>
    </xf>
    <xf numFmtId="0" fontId="6" fillId="8" borderId="19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2" fontId="13" fillId="0" borderId="23" xfId="0" applyNumberFormat="1" applyFont="1" applyBorder="1" applyAlignment="1">
      <alignment horizontal="left" vertical="top" wrapText="1"/>
    </xf>
    <xf numFmtId="2" fontId="13" fillId="0" borderId="2" xfId="0" applyNumberFormat="1" applyFont="1" applyBorder="1" applyAlignment="1">
      <alignment horizontal="left" vertical="top" wrapText="1"/>
    </xf>
    <xf numFmtId="0" fontId="27" fillId="0" borderId="3" xfId="0" applyFont="1" applyBorder="1" applyAlignment="1">
      <alignment horizontal="left" vertical="top" wrapText="1"/>
    </xf>
    <xf numFmtId="0" fontId="27" fillId="0" borderId="2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2" fontId="13" fillId="0" borderId="1" xfId="0" applyNumberFormat="1" applyFont="1" applyBorder="1" applyAlignment="1">
      <alignment horizontal="left" vertical="top" wrapText="1"/>
    </xf>
    <xf numFmtId="0" fontId="27" fillId="0" borderId="9" xfId="0" applyFont="1" applyBorder="1" applyAlignment="1">
      <alignment horizontal="left" vertical="top" wrapText="1"/>
    </xf>
    <xf numFmtId="0" fontId="27" fillId="0" borderId="11" xfId="0" applyFont="1" applyBorder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27" fillId="0" borderId="8" xfId="0" applyFont="1" applyBorder="1" applyAlignment="1">
      <alignment horizontal="left" vertical="top" wrapText="1"/>
    </xf>
    <xf numFmtId="0" fontId="15" fillId="11" borderId="5" xfId="0" applyFont="1" applyFill="1" applyBorder="1" applyAlignment="1">
      <alignment horizontal="left" vertical="top"/>
    </xf>
    <xf numFmtId="0" fontId="18" fillId="11" borderId="6" xfId="0" applyFont="1" applyFill="1" applyBorder="1" applyAlignment="1">
      <alignment horizontal="left" vertical="top"/>
    </xf>
    <xf numFmtId="0" fontId="18" fillId="11" borderId="7" xfId="0" applyFont="1" applyFill="1" applyBorder="1" applyAlignment="1">
      <alignment horizontal="left" vertical="top"/>
    </xf>
    <xf numFmtId="0" fontId="15" fillId="14" borderId="5" xfId="0" applyFont="1" applyFill="1" applyBorder="1" applyAlignment="1">
      <alignment horizontal="left" vertical="top"/>
    </xf>
    <xf numFmtId="0" fontId="15" fillId="14" borderId="6" xfId="0" applyFont="1" applyFill="1" applyBorder="1" applyAlignment="1">
      <alignment horizontal="left" vertical="top"/>
    </xf>
    <xf numFmtId="0" fontId="15" fillId="14" borderId="7" xfId="0" applyFont="1" applyFill="1" applyBorder="1" applyAlignment="1">
      <alignment horizontal="left" vertical="top"/>
    </xf>
    <xf numFmtId="0" fontId="13" fillId="0" borderId="0" xfId="0" applyFont="1" applyAlignment="1">
      <alignment horizontal="left" vertical="top" wrapText="1"/>
    </xf>
    <xf numFmtId="2" fontId="27" fillId="0" borderId="8" xfId="0" applyNumberFormat="1" applyFont="1" applyBorder="1" applyAlignment="1">
      <alignment horizontal="left" vertical="top" wrapText="1"/>
    </xf>
    <xf numFmtId="2" fontId="27" fillId="0" borderId="9" xfId="0" applyNumberFormat="1" applyFont="1" applyBorder="1" applyAlignment="1">
      <alignment horizontal="left" vertical="top" wrapText="1"/>
    </xf>
    <xf numFmtId="2" fontId="27" fillId="0" borderId="10" xfId="0" applyNumberFormat="1" applyFont="1" applyBorder="1" applyAlignment="1">
      <alignment horizontal="left" vertical="top" wrapText="1"/>
    </xf>
    <xf numFmtId="0" fontId="33" fillId="0" borderId="3" xfId="0" applyFont="1" applyBorder="1" applyAlignment="1">
      <alignment horizontal="left" vertical="top" wrapText="1"/>
    </xf>
    <xf numFmtId="0" fontId="33" fillId="0" borderId="2" xfId="0" applyFont="1" applyBorder="1" applyAlignment="1">
      <alignment horizontal="left" vertical="top" wrapText="1"/>
    </xf>
    <xf numFmtId="0" fontId="33" fillId="0" borderId="1" xfId="0" applyFont="1" applyBorder="1" applyAlignment="1">
      <alignment horizontal="left" vertical="top" wrapText="1"/>
    </xf>
    <xf numFmtId="2" fontId="27" fillId="0" borderId="3" xfId="0" applyNumberFormat="1" applyFont="1" applyBorder="1" applyAlignment="1">
      <alignment horizontal="left" vertical="top" wrapText="1"/>
    </xf>
    <xf numFmtId="2" fontId="27" fillId="0" borderId="2" xfId="0" applyNumberFormat="1" applyFont="1" applyBorder="1" applyAlignment="1">
      <alignment horizontal="left" vertical="top" wrapText="1"/>
    </xf>
    <xf numFmtId="2" fontId="27" fillId="0" borderId="1" xfId="0" applyNumberFormat="1" applyFont="1" applyBorder="1" applyAlignment="1">
      <alignment horizontal="left" vertical="top" wrapText="1"/>
    </xf>
    <xf numFmtId="0" fontId="39" fillId="0" borderId="3" xfId="0" applyFont="1" applyBorder="1" applyAlignment="1">
      <alignment horizontal="left" vertical="top" wrapText="1"/>
    </xf>
    <xf numFmtId="0" fontId="39" fillId="0" borderId="2" xfId="0" applyFont="1" applyBorder="1" applyAlignment="1">
      <alignment horizontal="left" vertical="top" wrapText="1"/>
    </xf>
    <xf numFmtId="0" fontId="15" fillId="11" borderId="6" xfId="0" applyFont="1" applyFill="1" applyBorder="1" applyAlignment="1">
      <alignment horizontal="left" vertical="top"/>
    </xf>
    <xf numFmtId="0" fontId="15" fillId="11" borderId="7" xfId="0" applyFont="1" applyFill="1" applyBorder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top"/>
    </xf>
    <xf numFmtId="0" fontId="36" fillId="0" borderId="4" xfId="0" applyFont="1" applyBorder="1" applyAlignment="1">
      <alignment horizontal="center" vertical="center"/>
    </xf>
    <xf numFmtId="0" fontId="36" fillId="0" borderId="50" xfId="0" applyFont="1" applyBorder="1" applyAlignment="1">
      <alignment horizontal="center" vertical="center"/>
    </xf>
    <xf numFmtId="0" fontId="24" fillId="0" borderId="68" xfId="0" applyFont="1" applyBorder="1" applyAlignment="1">
      <alignment horizontal="left" vertical="top" wrapText="1"/>
    </xf>
    <xf numFmtId="0" fontId="25" fillId="0" borderId="4" xfId="0" applyFont="1" applyBorder="1" applyAlignment="1">
      <alignment horizontal="center" vertical="center"/>
    </xf>
    <xf numFmtId="0" fontId="27" fillId="0" borderId="82" xfId="0" applyFont="1" applyBorder="1" applyAlignment="1">
      <alignment horizontal="left" vertical="top" wrapText="1"/>
    </xf>
    <xf numFmtId="0" fontId="38" fillId="0" borderId="0" xfId="0" applyFont="1" applyAlignment="1">
      <alignment horizontal="left" vertical="top" wrapText="1"/>
    </xf>
    <xf numFmtId="0" fontId="39" fillId="0" borderId="82" xfId="0" applyFont="1" applyBorder="1" applyAlignment="1">
      <alignment horizontal="left" vertical="top" wrapText="1"/>
    </xf>
    <xf numFmtId="165" fontId="35" fillId="0" borderId="3" xfId="0" applyNumberFormat="1" applyFont="1" applyBorder="1" applyAlignment="1">
      <alignment horizontal="center" vertical="top" wrapText="1"/>
    </xf>
    <xf numFmtId="165" fontId="35" fillId="0" borderId="2" xfId="0" applyNumberFormat="1" applyFont="1" applyBorder="1" applyAlignment="1">
      <alignment horizontal="center" vertical="top" wrapText="1"/>
    </xf>
    <xf numFmtId="165" fontId="35" fillId="0" borderId="1" xfId="0" applyNumberFormat="1" applyFont="1" applyBorder="1" applyAlignment="1">
      <alignment horizontal="center" vertical="top" wrapText="1"/>
    </xf>
    <xf numFmtId="165" fontId="35" fillId="0" borderId="3" xfId="0" applyNumberFormat="1" applyFont="1" applyBorder="1" applyAlignment="1">
      <alignment horizontal="center" vertical="top"/>
    </xf>
    <xf numFmtId="165" fontId="35" fillId="0" borderId="2" xfId="0" applyNumberFormat="1" applyFont="1" applyBorder="1" applyAlignment="1">
      <alignment horizontal="center" vertical="top"/>
    </xf>
    <xf numFmtId="165" fontId="35" fillId="0" borderId="1" xfId="0" applyNumberFormat="1" applyFont="1" applyBorder="1" applyAlignment="1">
      <alignment horizontal="center" vertical="top"/>
    </xf>
    <xf numFmtId="0" fontId="35" fillId="0" borderId="68" xfId="0" applyFont="1" applyBorder="1" applyAlignment="1">
      <alignment horizontal="left" vertical="top" wrapText="1"/>
    </xf>
    <xf numFmtId="0" fontId="36" fillId="0" borderId="68" xfId="0" applyFont="1" applyBorder="1" applyAlignment="1">
      <alignment horizontal="left" vertical="top" wrapText="1"/>
    </xf>
    <xf numFmtId="0" fontId="36" fillId="0" borderId="47" xfId="0" applyFont="1" applyBorder="1" applyAlignment="1">
      <alignment horizontal="left" vertical="top" wrapText="1"/>
    </xf>
    <xf numFmtId="0" fontId="36" fillId="0" borderId="80" xfId="0" applyFont="1" applyBorder="1" applyAlignment="1">
      <alignment horizontal="left" vertical="top" wrapText="1"/>
    </xf>
    <xf numFmtId="0" fontId="36" fillId="0" borderId="3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top" wrapText="1"/>
    </xf>
    <xf numFmtId="0" fontId="36" fillId="0" borderId="4" xfId="0" applyFont="1" applyBorder="1" applyAlignment="1">
      <alignment horizontal="center" vertical="center" wrapText="1"/>
    </xf>
    <xf numFmtId="0" fontId="35" fillId="0" borderId="80" xfId="0" applyFont="1" applyBorder="1" applyAlignment="1">
      <alignment horizontal="left" vertical="top" wrapText="1"/>
    </xf>
    <xf numFmtId="0" fontId="36" fillId="0" borderId="1" xfId="0" applyFont="1" applyBorder="1" applyAlignment="1">
      <alignment horizontal="center" vertical="center"/>
    </xf>
    <xf numFmtId="0" fontId="39" fillId="0" borderId="81" xfId="0" applyFont="1" applyBorder="1" applyAlignment="1">
      <alignment horizontal="left" vertical="top" wrapText="1"/>
    </xf>
    <xf numFmtId="0" fontId="39" fillId="0" borderId="77" xfId="0" applyFont="1" applyBorder="1" applyAlignment="1">
      <alignment horizontal="left" vertical="top" wrapText="1"/>
    </xf>
    <xf numFmtId="0" fontId="39" fillId="0" borderId="48" xfId="0" applyFont="1" applyBorder="1" applyAlignment="1">
      <alignment horizontal="left" vertical="top" wrapText="1"/>
    </xf>
    <xf numFmtId="0" fontId="36" fillId="0" borderId="46" xfId="0" applyFont="1" applyBorder="1" applyAlignment="1">
      <alignment horizontal="left" vertical="top" wrapText="1"/>
    </xf>
    <xf numFmtId="0" fontId="36" fillId="0" borderId="83" xfId="0" applyFont="1" applyBorder="1" applyAlignment="1">
      <alignment horizontal="left" vertical="top" wrapText="1"/>
    </xf>
    <xf numFmtId="0" fontId="36" fillId="0" borderId="55" xfId="0" applyFont="1" applyBorder="1" applyAlignment="1">
      <alignment horizontal="left" vertical="top" wrapText="1"/>
    </xf>
    <xf numFmtId="0" fontId="36" fillId="0" borderId="8" xfId="0" applyFont="1" applyBorder="1" applyAlignment="1">
      <alignment horizontal="left" vertical="top" wrapText="1"/>
    </xf>
    <xf numFmtId="0" fontId="36" fillId="0" borderId="9" xfId="0" applyFont="1" applyBorder="1" applyAlignment="1">
      <alignment horizontal="left" vertical="top" wrapText="1"/>
    </xf>
    <xf numFmtId="0" fontId="39" fillId="0" borderId="54" xfId="0" applyFont="1" applyBorder="1" applyAlignment="1">
      <alignment horizontal="left" vertical="top" wrapText="1"/>
    </xf>
    <xf numFmtId="0" fontId="39" fillId="0" borderId="58" xfId="0" applyFont="1" applyBorder="1" applyAlignment="1">
      <alignment horizontal="left" vertical="top" wrapText="1"/>
    </xf>
    <xf numFmtId="0" fontId="39" fillId="0" borderId="56" xfId="0" applyFont="1" applyBorder="1" applyAlignment="1">
      <alignment horizontal="left" vertical="top" wrapText="1"/>
    </xf>
    <xf numFmtId="165" fontId="24" fillId="0" borderId="43" xfId="0" applyNumberFormat="1" applyFont="1" applyBorder="1" applyAlignment="1">
      <alignment horizontal="center" vertical="top" wrapText="1"/>
    </xf>
    <xf numFmtId="165" fontId="24" fillId="0" borderId="2" xfId="0" applyNumberFormat="1" applyFont="1" applyBorder="1" applyAlignment="1">
      <alignment horizontal="center" vertical="top" wrapText="1"/>
    </xf>
    <xf numFmtId="165" fontId="24" fillId="0" borderId="1" xfId="0" applyNumberFormat="1" applyFont="1" applyBorder="1" applyAlignment="1">
      <alignment horizontal="center" vertical="top" wrapText="1"/>
    </xf>
    <xf numFmtId="0" fontId="24" fillId="0" borderId="43" xfId="0" applyFont="1" applyBorder="1" applyAlignment="1">
      <alignment horizontal="center" vertical="top" wrapText="1"/>
    </xf>
    <xf numFmtId="0" fontId="24" fillId="0" borderId="2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center" vertical="top" wrapText="1"/>
    </xf>
    <xf numFmtId="0" fontId="36" fillId="0" borderId="43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40" xfId="0" applyFont="1" applyBorder="1" applyAlignment="1">
      <alignment horizontal="center" vertical="center" wrapText="1"/>
    </xf>
    <xf numFmtId="0" fontId="36" fillId="0" borderId="53" xfId="0" applyFont="1" applyBorder="1" applyAlignment="1">
      <alignment horizontal="left" vertical="top" wrapText="1"/>
    </xf>
    <xf numFmtId="0" fontId="36" fillId="0" borderId="50" xfId="0" applyFont="1" applyBorder="1" applyAlignment="1">
      <alignment horizontal="left" vertical="top" wrapText="1"/>
    </xf>
    <xf numFmtId="0" fontId="36" fillId="8" borderId="53" xfId="0" applyFont="1" applyFill="1" applyBorder="1" applyAlignment="1">
      <alignment horizontal="center" vertical="center" wrapText="1"/>
    </xf>
    <xf numFmtId="0" fontId="36" fillId="8" borderId="50" xfId="0" applyFont="1" applyFill="1" applyBorder="1" applyAlignment="1">
      <alignment horizontal="center" vertical="center" wrapText="1"/>
    </xf>
    <xf numFmtId="0" fontId="36" fillId="0" borderId="59" xfId="0" applyFont="1" applyBorder="1" applyAlignment="1">
      <alignment horizontal="left" vertical="top" wrapText="1"/>
    </xf>
    <xf numFmtId="0" fontId="36" fillId="0" borderId="49" xfId="0" applyFont="1" applyBorder="1" applyAlignment="1">
      <alignment horizontal="left" vertical="top" wrapText="1"/>
    </xf>
    <xf numFmtId="0" fontId="39" fillId="0" borderId="72" xfId="0" applyFont="1" applyBorder="1" applyAlignment="1">
      <alignment horizontal="left" vertical="top" wrapText="1"/>
    </xf>
    <xf numFmtId="0" fontId="39" fillId="0" borderId="76" xfId="0" applyFont="1" applyBorder="1" applyAlignment="1">
      <alignment horizontal="left" vertical="top" wrapText="1"/>
    </xf>
    <xf numFmtId="0" fontId="39" fillId="0" borderId="0" xfId="0" applyFont="1" applyAlignment="1">
      <alignment horizontal="left" vertical="top" wrapText="1"/>
    </xf>
    <xf numFmtId="0" fontId="35" fillId="0" borderId="0" xfId="0" applyFont="1" applyAlignment="1">
      <alignment horizontal="left" vertical="top" wrapText="1"/>
    </xf>
    <xf numFmtId="0" fontId="39" fillId="0" borderId="73" xfId="0" applyFont="1" applyBorder="1" applyAlignment="1">
      <alignment horizontal="left" vertical="top" wrapText="1"/>
    </xf>
    <xf numFmtId="0" fontId="36" fillId="11" borderId="87" xfId="0" applyFont="1" applyFill="1" applyBorder="1" applyAlignment="1">
      <alignment horizontal="left" vertical="top" wrapText="1"/>
    </xf>
    <xf numFmtId="0" fontId="36" fillId="11" borderId="88" xfId="0" applyFont="1" applyFill="1" applyBorder="1" applyAlignment="1">
      <alignment horizontal="left" vertical="top" wrapText="1"/>
    </xf>
    <xf numFmtId="165" fontId="24" fillId="0" borderId="40" xfId="0" applyNumberFormat="1" applyFont="1" applyBorder="1" applyAlignment="1">
      <alignment horizontal="center" vertical="top" wrapText="1"/>
    </xf>
    <xf numFmtId="0" fontId="39" fillId="0" borderId="86" xfId="0" applyFont="1" applyBorder="1" applyAlignment="1">
      <alignment horizontal="left" vertical="top" wrapText="1"/>
    </xf>
    <xf numFmtId="0" fontId="34" fillId="12" borderId="3" xfId="0" applyFont="1" applyFill="1" applyBorder="1" applyAlignment="1">
      <alignment horizontal="center" vertical="top" wrapText="1"/>
    </xf>
    <xf numFmtId="0" fontId="38" fillId="12" borderId="2" xfId="0" applyFont="1" applyFill="1" applyBorder="1" applyAlignment="1">
      <alignment vertical="top"/>
    </xf>
    <xf numFmtId="0" fontId="36" fillId="12" borderId="7" xfId="0" applyFont="1" applyFill="1" applyBorder="1" applyAlignment="1">
      <alignment horizontal="center" vertical="top"/>
    </xf>
    <xf numFmtId="0" fontId="36" fillId="12" borderId="4" xfId="0" applyFont="1" applyFill="1" applyBorder="1" applyAlignment="1">
      <alignment horizontal="center" vertical="top"/>
    </xf>
    <xf numFmtId="2" fontId="36" fillId="0" borderId="53" xfId="0" applyNumberFormat="1" applyFont="1" applyBorder="1" applyAlignment="1">
      <alignment horizontal="left" vertical="top" wrapText="1"/>
    </xf>
    <xf numFmtId="2" fontId="36" fillId="0" borderId="4" xfId="0" applyNumberFormat="1" applyFont="1" applyBorder="1" applyAlignment="1">
      <alignment horizontal="left" vertical="top" wrapText="1"/>
    </xf>
    <xf numFmtId="2" fontId="36" fillId="0" borderId="3" xfId="0" applyNumberFormat="1" applyFont="1" applyBorder="1" applyAlignment="1">
      <alignment horizontal="left" vertical="top" wrapText="1"/>
    </xf>
    <xf numFmtId="165" fontId="24" fillId="0" borderId="53" xfId="0" applyNumberFormat="1" applyFont="1" applyBorder="1" applyAlignment="1">
      <alignment horizontal="center" vertical="top" wrapText="1"/>
    </xf>
    <xf numFmtId="165" fontId="24" fillId="0" borderId="4" xfId="0" applyNumberFormat="1" applyFont="1" applyBorder="1" applyAlignment="1">
      <alignment horizontal="center" vertical="top" wrapText="1"/>
    </xf>
    <xf numFmtId="165" fontId="24" fillId="0" borderId="3" xfId="0" applyNumberFormat="1" applyFont="1" applyBorder="1" applyAlignment="1">
      <alignment horizontal="center" vertical="top" wrapText="1"/>
    </xf>
    <xf numFmtId="0" fontId="35" fillId="0" borderId="0" xfId="0" applyFont="1" applyAlignment="1">
      <alignment horizontal="center" vertical="top" wrapText="1"/>
    </xf>
    <xf numFmtId="0" fontId="36" fillId="0" borderId="53" xfId="0" applyFont="1" applyBorder="1" applyAlignment="1">
      <alignment horizontal="center" vertical="top" wrapText="1"/>
    </xf>
    <xf numFmtId="0" fontId="36" fillId="0" borderId="4" xfId="0" applyFont="1" applyBorder="1" applyAlignment="1">
      <alignment horizontal="center" vertical="top" wrapText="1"/>
    </xf>
    <xf numFmtId="0" fontId="36" fillId="0" borderId="3" xfId="0" applyFont="1" applyBorder="1" applyAlignment="1">
      <alignment horizontal="center" vertical="top" wrapText="1"/>
    </xf>
    <xf numFmtId="0" fontId="35" fillId="0" borderId="57" xfId="0" applyFont="1" applyBorder="1" applyAlignment="1">
      <alignment horizontal="center" vertical="top" wrapText="1"/>
    </xf>
    <xf numFmtId="0" fontId="35" fillId="0" borderId="69" xfId="0" applyFont="1" applyBorder="1" applyAlignment="1">
      <alignment horizontal="center" vertical="top" wrapText="1"/>
    </xf>
    <xf numFmtId="0" fontId="35" fillId="0" borderId="71" xfId="0" applyFont="1" applyBorder="1" applyAlignment="1">
      <alignment horizontal="center" vertical="top" wrapText="1"/>
    </xf>
    <xf numFmtId="0" fontId="36" fillId="11" borderId="65" xfId="0" applyFont="1" applyFill="1" applyBorder="1" applyAlignment="1">
      <alignment horizontal="left" vertical="top" wrapText="1"/>
    </xf>
    <xf numFmtId="0" fontId="36" fillId="11" borderId="85" xfId="0" applyFont="1" applyFill="1" applyBorder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47" fillId="0" borderId="0" xfId="0" applyFont="1" applyAlignment="1">
      <alignment horizontal="center" vertical="center"/>
    </xf>
    <xf numFmtId="0" fontId="44" fillId="0" borderId="0" xfId="0" applyFont="1" applyAlignment="1">
      <alignment vertical="top" wrapText="1"/>
    </xf>
    <xf numFmtId="0" fontId="24" fillId="0" borderId="0" xfId="0" applyFont="1" applyAlignment="1">
      <alignment horizontal="left" vertical="top"/>
    </xf>
    <xf numFmtId="0" fontId="35" fillId="0" borderId="10" xfId="0" applyFont="1" applyBorder="1" applyAlignment="1">
      <alignment horizontal="center" vertical="top" wrapText="1"/>
    </xf>
    <xf numFmtId="0" fontId="35" fillId="0" borderId="75" xfId="0" applyFont="1" applyBorder="1" applyAlignment="1">
      <alignment horizontal="center" vertical="top" wrapText="1"/>
    </xf>
    <xf numFmtId="0" fontId="35" fillId="0" borderId="74" xfId="0" applyFont="1" applyBorder="1" applyAlignment="1">
      <alignment horizontal="center" vertical="top" wrapText="1"/>
    </xf>
    <xf numFmtId="0" fontId="35" fillId="0" borderId="8" xfId="0" applyFont="1" applyBorder="1" applyAlignment="1">
      <alignment horizontal="center" vertical="top" wrapText="1"/>
    </xf>
    <xf numFmtId="0" fontId="36" fillId="11" borderId="65" xfId="0" applyFont="1" applyFill="1" applyBorder="1" applyAlignment="1">
      <alignment vertical="top" wrapText="1"/>
    </xf>
    <xf numFmtId="0" fontId="36" fillId="11" borderId="85" xfId="0" applyFont="1" applyFill="1" applyBorder="1" applyAlignment="1">
      <alignment vertical="top" wrapText="1"/>
    </xf>
    <xf numFmtId="0" fontId="36" fillId="12" borderId="8" xfId="0" applyFont="1" applyFill="1" applyBorder="1" applyAlignment="1">
      <alignment horizontal="center" vertical="top" wrapText="1"/>
    </xf>
    <xf numFmtId="0" fontId="36" fillId="12" borderId="15" xfId="0" applyFont="1" applyFill="1" applyBorder="1" applyAlignment="1">
      <alignment horizontal="center" vertical="top" wrapText="1"/>
    </xf>
    <xf numFmtId="0" fontId="36" fillId="12" borderId="9" xfId="0" applyFont="1" applyFill="1" applyBorder="1" applyAlignment="1">
      <alignment horizontal="center" vertical="top"/>
    </xf>
    <xf numFmtId="0" fontId="36" fillId="12" borderId="14" xfId="0" applyFont="1" applyFill="1" applyBorder="1" applyAlignment="1">
      <alignment horizontal="center" vertical="top"/>
    </xf>
    <xf numFmtId="0" fontId="36" fillId="11" borderId="88" xfId="0" applyFont="1" applyFill="1" applyBorder="1" applyAlignment="1">
      <alignment horizontal="center" vertical="top" wrapText="1"/>
    </xf>
    <xf numFmtId="0" fontId="36" fillId="0" borderId="1" xfId="0" applyFont="1" applyBorder="1" applyAlignment="1">
      <alignment horizontal="center" vertical="top" wrapText="1"/>
    </xf>
    <xf numFmtId="0" fontId="39" fillId="0" borderId="52" xfId="0" applyFont="1" applyBorder="1" applyAlignment="1">
      <alignment horizontal="left" vertical="top" wrapText="1"/>
    </xf>
    <xf numFmtId="0" fontId="35" fillId="0" borderId="0" xfId="0" applyFont="1" applyAlignment="1">
      <alignment horizontal="left" vertical="top"/>
    </xf>
    <xf numFmtId="0" fontId="36" fillId="0" borderId="53" xfId="0" applyFont="1" applyBorder="1" applyAlignment="1">
      <alignment horizontal="center" vertical="center" wrapText="1"/>
    </xf>
    <xf numFmtId="0" fontId="36" fillId="0" borderId="50" xfId="0" applyFont="1" applyBorder="1" applyAlignment="1">
      <alignment horizontal="center" vertical="center" wrapText="1"/>
    </xf>
    <xf numFmtId="0" fontId="36" fillId="12" borderId="3" xfId="0" applyFont="1" applyFill="1" applyBorder="1" applyAlignment="1">
      <alignment horizontal="center" vertical="top"/>
    </xf>
    <xf numFmtId="0" fontId="36" fillId="12" borderId="2" xfId="0" applyFont="1" applyFill="1" applyBorder="1" applyAlignment="1">
      <alignment horizontal="center" vertical="top"/>
    </xf>
    <xf numFmtId="0" fontId="24" fillId="0" borderId="59" xfId="0" applyFont="1" applyBorder="1" applyAlignment="1">
      <alignment horizontal="left" vertical="top" wrapText="1"/>
    </xf>
    <xf numFmtId="0" fontId="24" fillId="0" borderId="47" xfId="0" applyFont="1" applyBorder="1" applyAlignment="1">
      <alignment horizontal="left" vertical="top" wrapText="1"/>
    </xf>
    <xf numFmtId="0" fontId="25" fillId="0" borderId="53" xfId="0" applyFont="1" applyBorder="1" applyAlignment="1">
      <alignment horizontal="center" vertical="top"/>
    </xf>
    <xf numFmtId="0" fontId="25" fillId="0" borderId="3" xfId="0" applyFont="1" applyBorder="1" applyAlignment="1">
      <alignment horizontal="center" vertical="top"/>
    </xf>
    <xf numFmtId="0" fontId="35" fillId="8" borderId="43" xfId="0" applyFont="1" applyFill="1" applyBorder="1" applyAlignment="1">
      <alignment horizontal="center" vertical="top"/>
    </xf>
    <xf numFmtId="0" fontId="35" fillId="8" borderId="40" xfId="0" applyFont="1" applyFill="1" applyBorder="1" applyAlignment="1">
      <alignment horizontal="center" vertical="top"/>
    </xf>
    <xf numFmtId="0" fontId="36" fillId="0" borderId="1" xfId="0" applyFont="1" applyBorder="1" applyAlignment="1">
      <alignment horizontal="left" vertical="top" wrapText="1"/>
    </xf>
    <xf numFmtId="0" fontId="36" fillId="0" borderId="3" xfId="0" applyFont="1" applyBorder="1" applyAlignment="1">
      <alignment horizontal="left" vertical="top" wrapText="1"/>
    </xf>
    <xf numFmtId="166" fontId="36" fillId="0" borderId="1" xfId="0" applyNumberFormat="1" applyFont="1" applyBorder="1" applyAlignment="1">
      <alignment horizontal="left" vertical="top" wrapText="1"/>
    </xf>
    <xf numFmtId="166" fontId="36" fillId="0" borderId="3" xfId="0" applyNumberFormat="1" applyFont="1" applyBorder="1" applyAlignment="1">
      <alignment horizontal="left" vertical="top" wrapText="1"/>
    </xf>
    <xf numFmtId="166" fontId="36" fillId="0" borderId="53" xfId="0" applyNumberFormat="1" applyFont="1" applyBorder="1" applyAlignment="1">
      <alignment horizontal="left" vertical="top" wrapText="1"/>
    </xf>
    <xf numFmtId="166" fontId="36" fillId="0" borderId="50" xfId="0" applyNumberFormat="1" applyFont="1" applyBorder="1" applyAlignment="1">
      <alignment horizontal="left" vertical="top" wrapText="1"/>
    </xf>
    <xf numFmtId="0" fontId="36" fillId="9" borderId="59" xfId="0" applyFont="1" applyFill="1" applyBorder="1" applyAlignment="1">
      <alignment horizontal="left" vertical="top" wrapText="1"/>
    </xf>
    <xf numFmtId="0" fontId="36" fillId="9" borderId="49" xfId="0" applyFont="1" applyFill="1" applyBorder="1" applyAlignment="1">
      <alignment horizontal="left" vertical="top" wrapText="1"/>
    </xf>
    <xf numFmtId="0" fontId="36" fillId="9" borderId="53" xfId="0" applyFont="1" applyFill="1" applyBorder="1" applyAlignment="1">
      <alignment horizontal="left" vertical="top" wrapText="1"/>
    </xf>
    <xf numFmtId="0" fontId="36" fillId="9" borderId="50" xfId="0" applyFont="1" applyFill="1" applyBorder="1" applyAlignment="1">
      <alignment horizontal="left" vertical="top" wrapText="1"/>
    </xf>
    <xf numFmtId="0" fontId="36" fillId="9" borderId="53" xfId="0" applyFont="1" applyFill="1" applyBorder="1" applyAlignment="1">
      <alignment horizontal="center" vertical="top" wrapText="1"/>
    </xf>
    <xf numFmtId="0" fontId="36" fillId="9" borderId="50" xfId="0" applyFont="1" applyFill="1" applyBorder="1" applyAlignment="1">
      <alignment horizontal="center" vertical="top" wrapText="1"/>
    </xf>
    <xf numFmtId="0" fontId="36" fillId="14" borderId="55" xfId="0" applyFont="1" applyFill="1" applyBorder="1" applyAlignment="1">
      <alignment horizontal="left" vertical="top" wrapText="1"/>
    </xf>
    <xf numFmtId="0" fontId="36" fillId="14" borderId="40" xfId="0" applyFont="1" applyFill="1" applyBorder="1" applyAlignment="1">
      <alignment horizontal="left" vertical="top" wrapText="1"/>
    </xf>
    <xf numFmtId="0" fontId="24" fillId="0" borderId="46" xfId="0" applyFont="1" applyBorder="1" applyAlignment="1">
      <alignment horizontal="left" vertical="top" wrapText="1"/>
    </xf>
    <xf numFmtId="0" fontId="24" fillId="0" borderId="80" xfId="0" applyFont="1" applyBorder="1" applyAlignment="1">
      <alignment horizontal="left" vertical="top" wrapText="1"/>
    </xf>
    <xf numFmtId="0" fontId="25" fillId="0" borderId="43" xfId="0" applyFont="1" applyBorder="1" applyAlignment="1">
      <alignment horizontal="center" vertical="top"/>
    </xf>
    <xf numFmtId="0" fontId="25" fillId="0" borderId="1" xfId="0" applyFont="1" applyBorder="1" applyAlignment="1">
      <alignment horizontal="center" vertical="top"/>
    </xf>
    <xf numFmtId="0" fontId="36" fillId="0" borderId="43" xfId="0" applyFont="1" applyBorder="1" applyAlignment="1">
      <alignment horizontal="center" vertical="top"/>
    </xf>
    <xf numFmtId="0" fontId="36" fillId="0" borderId="40" xfId="0" applyFont="1" applyBorder="1" applyAlignment="1">
      <alignment horizontal="center" vertical="top"/>
    </xf>
    <xf numFmtId="0" fontId="25" fillId="0" borderId="47" xfId="0" applyFont="1" applyBorder="1" applyAlignment="1">
      <alignment horizontal="left" vertical="top" wrapText="1"/>
    </xf>
    <xf numFmtId="0" fontId="25" fillId="0" borderId="80" xfId="0" applyFont="1" applyBorder="1" applyAlignment="1">
      <alignment horizontal="left" vertical="top" wrapText="1"/>
    </xf>
    <xf numFmtId="0" fontId="39" fillId="0" borderId="7" xfId="0" applyFont="1" applyBorder="1" applyAlignment="1">
      <alignment horizontal="left" vertical="top" wrapText="1"/>
    </xf>
    <xf numFmtId="0" fontId="39" fillId="0" borderId="51" xfId="0" applyFont="1" applyBorder="1" applyAlignment="1">
      <alignment horizontal="left" vertical="top" wrapText="1"/>
    </xf>
    <xf numFmtId="0" fontId="36" fillId="0" borderId="50" xfId="0" applyFont="1" applyBorder="1" applyAlignment="1">
      <alignment horizontal="center" vertical="top" wrapText="1"/>
    </xf>
    <xf numFmtId="0" fontId="39" fillId="0" borderId="77" xfId="0" applyFont="1" applyBorder="1" applyAlignment="1">
      <alignment horizontal="center" vertical="top" wrapText="1"/>
    </xf>
    <xf numFmtId="0" fontId="39" fillId="0" borderId="48" xfId="0" applyFont="1" applyBorder="1" applyAlignment="1">
      <alignment horizontal="center" vertical="top" wrapText="1"/>
    </xf>
    <xf numFmtId="0" fontId="45" fillId="0" borderId="1" xfId="0" applyFont="1" applyBorder="1" applyAlignment="1">
      <alignment horizontal="center" vertical="top" wrapText="1"/>
    </xf>
    <xf numFmtId="0" fontId="45" fillId="0" borderId="4" xfId="0" applyFont="1" applyBorder="1" applyAlignment="1">
      <alignment horizontal="center" vertical="top" wrapText="1"/>
    </xf>
    <xf numFmtId="0" fontId="35" fillId="0" borderId="49" xfId="0" applyFont="1" applyBorder="1" applyAlignment="1">
      <alignment horizontal="left" vertical="top" wrapText="1"/>
    </xf>
    <xf numFmtId="3" fontId="36" fillId="0" borderId="59" xfId="0" applyNumberFormat="1" applyFont="1" applyBorder="1" applyAlignment="1">
      <alignment horizontal="center" vertical="top" wrapText="1"/>
    </xf>
    <xf numFmtId="3" fontId="36" fillId="0" borderId="47" xfId="0" applyNumberFormat="1" applyFont="1" applyBorder="1" applyAlignment="1">
      <alignment horizontal="center" vertical="top" wrapText="1"/>
    </xf>
    <xf numFmtId="165" fontId="36" fillId="0" borderId="43" xfId="0" applyNumberFormat="1" applyFont="1" applyBorder="1" applyAlignment="1">
      <alignment horizontal="center" vertical="top"/>
    </xf>
    <xf numFmtId="165" fontId="36" fillId="0" borderId="2" xfId="0" applyNumberFormat="1" applyFont="1" applyBorder="1" applyAlignment="1">
      <alignment horizontal="center" vertical="top"/>
    </xf>
    <xf numFmtId="0" fontId="35" fillId="0" borderId="54" xfId="0" applyFont="1" applyBorder="1" applyAlignment="1">
      <alignment horizontal="center" vertical="top" wrapText="1"/>
    </xf>
    <xf numFmtId="0" fontId="35" fillId="0" borderId="56" xfId="0" applyFont="1" applyBorder="1" applyAlignment="1">
      <alignment horizontal="center" vertical="top" wrapText="1"/>
    </xf>
    <xf numFmtId="3" fontId="36" fillId="0" borderId="46" xfId="0" applyNumberFormat="1" applyFont="1" applyBorder="1" applyAlignment="1">
      <alignment horizontal="center" vertical="top" wrapText="1"/>
    </xf>
    <xf numFmtId="3" fontId="36" fillId="0" borderId="55" xfId="0" applyNumberFormat="1" applyFont="1" applyBorder="1" applyAlignment="1">
      <alignment horizontal="center" vertical="top" wrapText="1"/>
    </xf>
    <xf numFmtId="1" fontId="35" fillId="0" borderId="54" xfId="0" applyNumberFormat="1" applyFont="1" applyBorder="1" applyAlignment="1">
      <alignment horizontal="center" vertical="top" wrapText="1"/>
    </xf>
    <xf numFmtId="1" fontId="35" fillId="0" borderId="56" xfId="0" applyNumberFormat="1" applyFont="1" applyBorder="1" applyAlignment="1">
      <alignment horizontal="center" vertical="top" wrapText="1"/>
    </xf>
    <xf numFmtId="3" fontId="35" fillId="0" borderId="43" xfId="0" applyNumberFormat="1" applyFont="1" applyBorder="1" applyAlignment="1">
      <alignment horizontal="center" vertical="top" wrapText="1"/>
    </xf>
    <xf numFmtId="3" fontId="35" fillId="0" borderId="40" xfId="0" applyNumberFormat="1" applyFont="1" applyBorder="1" applyAlignment="1">
      <alignment horizontal="center" vertical="top" wrapText="1"/>
    </xf>
    <xf numFmtId="0" fontId="36" fillId="0" borderId="53" xfId="0" applyFont="1" applyBorder="1" applyAlignment="1">
      <alignment horizontal="center" vertical="top"/>
    </xf>
    <xf numFmtId="0" fontId="36" fillId="0" borderId="3" xfId="0" applyFont="1" applyBorder="1" applyAlignment="1">
      <alignment horizontal="center" vertical="top"/>
    </xf>
    <xf numFmtId="2" fontId="35" fillId="8" borderId="43" xfId="0" applyNumberFormat="1" applyFont="1" applyFill="1" applyBorder="1" applyAlignment="1">
      <alignment horizontal="center" vertical="top"/>
    </xf>
    <xf numFmtId="2" fontId="35" fillId="8" borderId="2" xfId="0" applyNumberFormat="1" applyFont="1" applyFill="1" applyBorder="1" applyAlignment="1">
      <alignment horizontal="center" vertical="top"/>
    </xf>
    <xf numFmtId="2" fontId="35" fillId="0" borderId="43" xfId="0" applyNumberFormat="1" applyFont="1" applyBorder="1" applyAlignment="1">
      <alignment horizontal="center" vertical="top" wrapText="1"/>
    </xf>
    <xf numFmtId="2" fontId="35" fillId="0" borderId="2" xfId="0" applyNumberFormat="1" applyFont="1" applyBorder="1" applyAlignment="1">
      <alignment horizontal="center" vertical="top" wrapText="1"/>
    </xf>
    <xf numFmtId="2" fontId="35" fillId="0" borderId="54" xfId="0" applyNumberFormat="1" applyFont="1" applyBorder="1" applyAlignment="1">
      <alignment horizontal="center" vertical="top" wrapText="1"/>
    </xf>
    <xf numFmtId="2" fontId="35" fillId="0" borderId="58" xfId="0" applyNumberFormat="1" applyFont="1" applyBorder="1" applyAlignment="1">
      <alignment horizontal="center" vertical="top" wrapText="1"/>
    </xf>
    <xf numFmtId="165" fontId="36" fillId="0" borderId="40" xfId="0" applyNumberFormat="1" applyFont="1" applyBorder="1" applyAlignment="1">
      <alignment horizontal="center" vertical="top"/>
    </xf>
    <xf numFmtId="0" fontId="15" fillId="11" borderId="65" xfId="2" applyFont="1" applyFill="1" applyBorder="1" applyAlignment="1">
      <alignment horizontal="left" vertical="center" wrapText="1"/>
    </xf>
    <xf numFmtId="0" fontId="15" fillId="11" borderId="85" xfId="2" applyFont="1" applyFill="1" applyBorder="1" applyAlignment="1">
      <alignment horizontal="left" vertical="center" wrapText="1"/>
    </xf>
    <xf numFmtId="0" fontId="15" fillId="11" borderId="78" xfId="2" applyFont="1" applyFill="1" applyBorder="1" applyAlignment="1">
      <alignment horizontal="left" vertical="center" wrapText="1"/>
    </xf>
    <xf numFmtId="0" fontId="18" fillId="0" borderId="0" xfId="2" applyFont="1" applyAlignment="1">
      <alignment horizontal="center"/>
    </xf>
    <xf numFmtId="0" fontId="15" fillId="12" borderId="3" xfId="2" applyFont="1" applyFill="1" applyBorder="1" applyAlignment="1">
      <alignment horizontal="center" vertical="center"/>
    </xf>
    <xf numFmtId="0" fontId="15" fillId="12" borderId="2" xfId="2" applyFont="1" applyFill="1" applyBorder="1" applyAlignment="1">
      <alignment horizontal="center" vertical="center"/>
    </xf>
    <xf numFmtId="0" fontId="15" fillId="12" borderId="3" xfId="2" applyFont="1" applyFill="1" applyBorder="1" applyAlignment="1">
      <alignment horizontal="center" vertical="top" wrapText="1"/>
    </xf>
    <xf numFmtId="0" fontId="15" fillId="12" borderId="14" xfId="2" applyFont="1" applyFill="1" applyBorder="1" applyAlignment="1">
      <alignment horizontal="center" vertical="top" wrapText="1"/>
    </xf>
    <xf numFmtId="0" fontId="15" fillId="12" borderId="5" xfId="2" applyFont="1" applyFill="1" applyBorder="1" applyAlignment="1">
      <alignment horizontal="center" vertical="top"/>
    </xf>
    <xf numFmtId="0" fontId="15" fillId="12" borderId="6" xfId="2" applyFont="1" applyFill="1" applyBorder="1" applyAlignment="1">
      <alignment horizontal="center" vertical="top"/>
    </xf>
    <xf numFmtId="0" fontId="15" fillId="12" borderId="7" xfId="2" applyFont="1" applyFill="1" applyBorder="1" applyAlignment="1">
      <alignment horizontal="center" vertical="top"/>
    </xf>
    <xf numFmtId="0" fontId="18" fillId="0" borderId="17" xfId="2" applyFont="1" applyBorder="1" applyAlignment="1">
      <alignment horizontal="center" vertical="top" wrapText="1"/>
    </xf>
    <xf numFmtId="0" fontId="16" fillId="0" borderId="0" xfId="2" applyFont="1" applyAlignment="1">
      <alignment horizontal="left" vertical="top"/>
    </xf>
    <xf numFmtId="0" fontId="15" fillId="0" borderId="2" xfId="2" applyFont="1" applyBorder="1" applyAlignment="1">
      <alignment horizontal="left" vertical="top" wrapText="1"/>
    </xf>
    <xf numFmtId="0" fontId="15" fillId="0" borderId="1" xfId="2" applyFont="1" applyBorder="1" applyAlignment="1">
      <alignment horizontal="left" vertical="top" wrapText="1"/>
    </xf>
    <xf numFmtId="0" fontId="15" fillId="11" borderId="1" xfId="0" applyFont="1" applyFill="1" applyBorder="1" applyAlignment="1">
      <alignment horizontal="left" vertical="top" wrapText="1"/>
    </xf>
    <xf numFmtId="0" fontId="15" fillId="11" borderId="63" xfId="0" applyFont="1" applyFill="1" applyBorder="1" applyAlignment="1">
      <alignment vertical="top" wrapText="1"/>
    </xf>
    <xf numFmtId="0" fontId="15" fillId="11" borderId="61" xfId="0" applyFont="1" applyFill="1" applyBorder="1" applyAlignment="1">
      <alignment vertical="top" wrapText="1"/>
    </xf>
    <xf numFmtId="0" fontId="11" fillId="5" borderId="3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5" borderId="13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horizontal="left" vertical="top" wrapText="1"/>
    </xf>
    <xf numFmtId="0" fontId="11" fillId="5" borderId="5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3" borderId="4" xfId="0" applyFont="1" applyFill="1" applyBorder="1" applyAlignment="1">
      <alignment horizontal="center" vertical="center"/>
    </xf>
  </cellXfs>
  <cellStyles count="5">
    <cellStyle name="Comma" xfId="1" builtinId="3"/>
    <cellStyle name="Comma 2" xfId="3" xr:uid="{00000000-0005-0000-0000-000001000000}"/>
    <cellStyle name="Normal" xfId="0" builtinId="0"/>
    <cellStyle name="Normal 10" xfId="4" xr:uid="{D2D156DE-05B9-4D1C-A986-D77100C19184}"/>
    <cellStyle name="Normal 2" xfId="2" xr:uid="{00000000-0005-0000-0000-000003000000}"/>
  </cellStyles>
  <dxfs count="0"/>
  <tableStyles count="0" defaultTableStyle="TableStyleMedium9" defaultPivotStyle="PivotStyleLight16"/>
  <colors>
    <mruColors>
      <color rgb="FFFFFF00"/>
      <color rgb="FFFFFF66"/>
      <color rgb="FF0000CC"/>
      <color rgb="FFEAEAEA"/>
      <color rgb="FFDDDDDD"/>
      <color rgb="FFFFCC66"/>
      <color rgb="FFFF6600"/>
      <color rgb="FFFFCC99"/>
      <color rgb="FF99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89647</xdr:colOff>
      <xdr:row>0</xdr:row>
      <xdr:rowOff>0</xdr:rowOff>
    </xdr:from>
    <xdr:to>
      <xdr:col>10</xdr:col>
      <xdr:colOff>34178</xdr:colOff>
      <xdr:row>2</xdr:row>
      <xdr:rowOff>9525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B819053-B479-4DC6-8498-084B824B8B34}"/>
            </a:ext>
          </a:extLst>
        </xdr:cNvPr>
        <xdr:cNvSpPr txBox="1">
          <a:spLocks noChangeArrowheads="1"/>
        </xdr:cNvSpPr>
      </xdr:nvSpPr>
      <xdr:spPr bwMode="auto">
        <a:xfrm>
          <a:off x="11441206" y="0"/>
          <a:ext cx="504825" cy="3344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504825</xdr:colOff>
      <xdr:row>2</xdr:row>
      <xdr:rowOff>9525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F9D4B7B-E5DD-432D-A515-1AB1D1769814}"/>
            </a:ext>
          </a:extLst>
        </xdr:cNvPr>
        <xdr:cNvSpPr txBox="1">
          <a:spLocks noChangeArrowheads="1"/>
        </xdr:cNvSpPr>
      </xdr:nvSpPr>
      <xdr:spPr bwMode="auto">
        <a:xfrm>
          <a:off x="8763000" y="266700"/>
          <a:ext cx="5048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361950</xdr:colOff>
      <xdr:row>0</xdr:row>
      <xdr:rowOff>0</xdr:rowOff>
    </xdr:from>
    <xdr:to>
      <xdr:col>21</xdr:col>
      <xdr:colOff>504825</xdr:colOff>
      <xdr:row>1</xdr:row>
      <xdr:rowOff>9525</xdr:rowOff>
    </xdr:to>
    <xdr:sp macro="" textlink="">
      <xdr:nvSpPr>
        <xdr:cNvPr id="72310" name="Text Box 1">
          <a:extLst>
            <a:ext uri="{FF2B5EF4-FFF2-40B4-BE49-F238E27FC236}">
              <a16:creationId xmlns:a16="http://schemas.microsoft.com/office/drawing/2014/main" id="{00000000-0008-0000-0500-0000761A0100}"/>
            </a:ext>
          </a:extLst>
        </xdr:cNvPr>
        <xdr:cNvSpPr txBox="1">
          <a:spLocks noChangeArrowheads="1"/>
        </xdr:cNvSpPr>
      </xdr:nvSpPr>
      <xdr:spPr bwMode="auto">
        <a:xfrm>
          <a:off x="11925300" y="0"/>
          <a:ext cx="10953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1"/>
  <sheetViews>
    <sheetView view="pageBreakPreview" topLeftCell="A58" zoomScaleNormal="90" zoomScaleSheetLayoutView="100" zoomScalePageLayoutView="80" workbookViewId="0">
      <selection activeCell="B17" sqref="B17"/>
    </sheetView>
  </sheetViews>
  <sheetFormatPr defaultColWidth="9.1328125" defaultRowHeight="21.75" customHeight="1"/>
  <cols>
    <col min="1" max="2" width="20.46484375" style="46" customWidth="1"/>
    <col min="3" max="3" width="28.33203125" style="46" customWidth="1"/>
    <col min="4" max="4" width="19.33203125" style="46" customWidth="1"/>
    <col min="5" max="5" width="20.6640625" style="46" customWidth="1"/>
    <col min="6" max="6" width="37.46484375" style="46" customWidth="1"/>
    <col min="7" max="7" width="31.46484375" style="111" customWidth="1"/>
    <col min="8" max="8" width="9" style="47" customWidth="1"/>
    <col min="9" max="9" width="9.1328125" style="46" customWidth="1"/>
    <col min="10" max="16384" width="9.1328125" style="46"/>
  </cols>
  <sheetData>
    <row r="1" spans="1:8" ht="28.5" customHeight="1">
      <c r="A1" s="1033" t="s">
        <v>389</v>
      </c>
      <c r="B1" s="1033"/>
      <c r="C1" s="1033"/>
      <c r="D1" s="1033"/>
      <c r="E1" s="1033"/>
      <c r="F1" s="1033"/>
      <c r="G1" s="1033"/>
      <c r="H1" s="1034"/>
    </row>
    <row r="2" spans="1:8" s="47" customFormat="1" ht="24" customHeight="1">
      <c r="A2" s="1035" t="s">
        <v>380</v>
      </c>
      <c r="B2" s="1036"/>
      <c r="C2" s="1036"/>
      <c r="D2" s="1036"/>
      <c r="E2" s="1036"/>
      <c r="F2" s="1036"/>
      <c r="G2" s="1036"/>
      <c r="H2" s="1036"/>
    </row>
    <row r="3" spans="1:8" ht="18.75" customHeight="1">
      <c r="A3" s="48" t="s">
        <v>24</v>
      </c>
      <c r="B3" s="1037" t="s">
        <v>379</v>
      </c>
      <c r="C3" s="1037"/>
      <c r="D3" s="1037"/>
      <c r="E3" s="1037"/>
      <c r="F3" s="1037"/>
      <c r="G3" s="1037"/>
    </row>
    <row r="4" spans="1:8" ht="18.75" customHeight="1">
      <c r="A4" s="49"/>
      <c r="B4" s="1037" t="s">
        <v>381</v>
      </c>
      <c r="C4" s="1037"/>
      <c r="D4" s="1037"/>
      <c r="E4" s="1037"/>
      <c r="F4" s="1037"/>
      <c r="G4" s="1037"/>
      <c r="H4" s="1037"/>
    </row>
    <row r="5" spans="1:8" ht="18.75" customHeight="1">
      <c r="A5" s="49"/>
      <c r="B5" s="1037" t="s">
        <v>382</v>
      </c>
      <c r="C5" s="1037"/>
      <c r="D5" s="1037"/>
      <c r="E5" s="1037"/>
      <c r="F5" s="1037"/>
      <c r="G5" s="1037"/>
    </row>
    <row r="6" spans="1:8" ht="19.5" customHeight="1">
      <c r="A6" s="49"/>
      <c r="B6" s="1037" t="s">
        <v>383</v>
      </c>
      <c r="C6" s="1037"/>
      <c r="D6" s="1037"/>
      <c r="E6" s="1037"/>
      <c r="F6" s="1037"/>
      <c r="G6" s="1037"/>
    </row>
    <row r="7" spans="1:8" ht="19.5" customHeight="1">
      <c r="A7" s="49"/>
      <c r="B7" s="1037" t="s">
        <v>384</v>
      </c>
      <c r="C7" s="1037"/>
      <c r="D7" s="1037"/>
      <c r="E7" s="1037"/>
      <c r="F7" s="1037"/>
      <c r="G7" s="1037"/>
    </row>
    <row r="8" spans="1:8" ht="17.25" customHeight="1">
      <c r="A8" s="50"/>
      <c r="B8" s="1038" t="s">
        <v>385</v>
      </c>
      <c r="C8" s="1038"/>
      <c r="D8" s="1038"/>
      <c r="E8" s="1038"/>
      <c r="F8" s="1038"/>
      <c r="G8" s="1038"/>
    </row>
    <row r="9" spans="1:8" ht="21.75" customHeight="1">
      <c r="A9" s="50"/>
      <c r="B9" s="1038"/>
      <c r="C9" s="1038"/>
      <c r="D9" s="1038"/>
      <c r="E9" s="1038"/>
      <c r="F9" s="1038"/>
      <c r="G9" s="1038"/>
    </row>
    <row r="10" spans="1:8" ht="20.25" customHeight="1">
      <c r="A10" s="51" t="s">
        <v>15</v>
      </c>
      <c r="B10" s="52" t="s">
        <v>146</v>
      </c>
      <c r="C10" s="51" t="s">
        <v>4</v>
      </c>
      <c r="D10" s="51" t="s">
        <v>6</v>
      </c>
      <c r="E10" s="52" t="s">
        <v>153</v>
      </c>
      <c r="F10" s="52" t="s">
        <v>7</v>
      </c>
      <c r="G10" s="53" t="s">
        <v>144</v>
      </c>
      <c r="H10" s="42" t="s">
        <v>18</v>
      </c>
    </row>
    <row r="11" spans="1:8" s="58" customFormat="1" ht="41.25" customHeight="1">
      <c r="A11" s="54" t="s">
        <v>16</v>
      </c>
      <c r="B11" s="55"/>
      <c r="C11" s="56"/>
      <c r="D11" s="56"/>
      <c r="E11" s="56"/>
      <c r="F11" s="56"/>
      <c r="G11" s="56"/>
      <c r="H11" s="57"/>
    </row>
    <row r="12" spans="1:8" s="59" customFormat="1" ht="77.25" customHeight="1">
      <c r="A12" s="1028" t="s">
        <v>386</v>
      </c>
      <c r="B12" s="41" t="s">
        <v>388</v>
      </c>
      <c r="C12" s="41" t="s">
        <v>390</v>
      </c>
      <c r="D12" s="1021" t="s">
        <v>391</v>
      </c>
      <c r="E12" s="154" t="s">
        <v>392</v>
      </c>
      <c r="F12" s="41" t="s">
        <v>393</v>
      </c>
      <c r="G12" s="41" t="s">
        <v>335</v>
      </c>
      <c r="H12" s="1032" t="s">
        <v>13</v>
      </c>
    </row>
    <row r="13" spans="1:8" s="59" customFormat="1" ht="39" customHeight="1">
      <c r="A13" s="1028"/>
      <c r="B13" s="41"/>
      <c r="C13" s="41"/>
      <c r="D13" s="1021"/>
      <c r="E13" s="154"/>
      <c r="F13" s="41"/>
      <c r="G13" s="41" t="s">
        <v>334</v>
      </c>
      <c r="H13" s="1032"/>
    </row>
    <row r="14" spans="1:8" s="59" customFormat="1" ht="65.25" customHeight="1">
      <c r="A14" s="1028" t="s">
        <v>387</v>
      </c>
      <c r="B14" s="41"/>
      <c r="C14" s="41"/>
      <c r="D14" s="1021"/>
      <c r="E14" s="154"/>
      <c r="F14" s="45"/>
      <c r="G14" s="60" t="s">
        <v>339</v>
      </c>
      <c r="H14" s="1032"/>
    </row>
    <row r="15" spans="1:8" s="59" customFormat="1" ht="27.75" customHeight="1">
      <c r="A15" s="1028"/>
      <c r="B15" s="149"/>
      <c r="C15" s="149"/>
      <c r="D15" s="149"/>
      <c r="E15" s="154"/>
      <c r="F15" s="1020" t="s">
        <v>283</v>
      </c>
      <c r="G15" s="61" t="s">
        <v>360</v>
      </c>
      <c r="H15" s="81"/>
    </row>
    <row r="16" spans="1:8" s="59" customFormat="1" ht="42" customHeight="1">
      <c r="A16" s="1028"/>
      <c r="B16" s="149"/>
      <c r="C16" s="149"/>
      <c r="D16" s="149"/>
      <c r="E16" s="154"/>
      <c r="F16" s="1021"/>
      <c r="G16" s="61" t="s">
        <v>361</v>
      </c>
      <c r="H16" s="81"/>
    </row>
    <row r="17" spans="1:10" s="59" customFormat="1" ht="65.25" customHeight="1">
      <c r="A17" s="1028"/>
      <c r="B17" s="149"/>
      <c r="C17" s="149"/>
      <c r="D17" s="149"/>
      <c r="E17" s="154"/>
      <c r="F17" s="1021"/>
      <c r="G17" s="61" t="s">
        <v>362</v>
      </c>
      <c r="H17" s="81"/>
    </row>
    <row r="18" spans="1:10" s="59" customFormat="1" ht="63.75" customHeight="1">
      <c r="A18" s="62"/>
      <c r="B18" s="41"/>
      <c r="C18" s="41"/>
      <c r="D18" s="41"/>
      <c r="E18" s="153"/>
      <c r="F18" s="1022"/>
      <c r="G18" s="61" t="s">
        <v>363</v>
      </c>
      <c r="H18" s="81"/>
    </row>
    <row r="19" spans="1:10" s="59" customFormat="1" ht="227.25" customHeight="1">
      <c r="A19" s="63"/>
      <c r="B19" s="64"/>
      <c r="C19" s="64"/>
      <c r="D19" s="64"/>
      <c r="E19" s="65" t="s">
        <v>319</v>
      </c>
      <c r="F19" s="64" t="s">
        <v>244</v>
      </c>
      <c r="G19" s="43" t="s">
        <v>241</v>
      </c>
      <c r="H19" s="66" t="s">
        <v>172</v>
      </c>
    </row>
    <row r="20" spans="1:10" s="59" customFormat="1" ht="98.25" customHeight="1">
      <c r="A20" s="67"/>
      <c r="B20" s="44"/>
      <c r="C20" s="68" t="s">
        <v>320</v>
      </c>
      <c r="D20" s="1029" t="s">
        <v>180</v>
      </c>
      <c r="E20" s="69" t="s">
        <v>246</v>
      </c>
      <c r="F20" s="44" t="s">
        <v>282</v>
      </c>
      <c r="G20" s="44" t="s">
        <v>282</v>
      </c>
      <c r="H20" s="70" t="s">
        <v>172</v>
      </c>
    </row>
    <row r="21" spans="1:10" s="59" customFormat="1" ht="57" customHeight="1">
      <c r="A21" s="62"/>
      <c r="B21" s="41"/>
      <c r="C21" s="71" t="s">
        <v>321</v>
      </c>
      <c r="D21" s="1021"/>
      <c r="E21" s="154"/>
      <c r="F21" s="41"/>
      <c r="G21" s="149"/>
      <c r="H21" s="72"/>
    </row>
    <row r="22" spans="1:10" s="59" customFormat="1" ht="39.75" customHeight="1">
      <c r="A22" s="62"/>
      <c r="B22" s="41"/>
      <c r="C22" s="149" t="s">
        <v>322</v>
      </c>
      <c r="D22" s="1021"/>
      <c r="E22" s="154"/>
      <c r="F22" s="41"/>
      <c r="G22" s="41"/>
      <c r="H22" s="72"/>
    </row>
    <row r="23" spans="1:10" s="59" customFormat="1" ht="60" customHeight="1">
      <c r="A23" s="62"/>
      <c r="B23" s="41"/>
      <c r="C23" s="151" t="s">
        <v>323</v>
      </c>
      <c r="D23" s="150"/>
      <c r="E23" s="153"/>
      <c r="F23" s="41"/>
      <c r="G23" s="45"/>
      <c r="H23" s="72"/>
    </row>
    <row r="24" spans="1:10" s="58" customFormat="1" ht="168" customHeight="1">
      <c r="A24" s="62"/>
      <c r="B24" s="41"/>
      <c r="C24" s="73" t="s">
        <v>324</v>
      </c>
      <c r="D24" s="154" t="s">
        <v>185</v>
      </c>
      <c r="E24" s="154" t="s">
        <v>201</v>
      </c>
      <c r="F24" s="1023" t="s">
        <v>245</v>
      </c>
      <c r="G24" s="1024" t="s">
        <v>370</v>
      </c>
      <c r="H24" s="72"/>
      <c r="J24" s="74"/>
    </row>
    <row r="25" spans="1:10" s="58" customFormat="1" ht="195.75" customHeight="1">
      <c r="A25" s="62"/>
      <c r="B25" s="41"/>
      <c r="C25" s="73" t="s">
        <v>325</v>
      </c>
      <c r="D25" s="154"/>
      <c r="E25" s="154"/>
      <c r="F25" s="1025"/>
      <c r="G25" s="1024"/>
      <c r="H25" s="75"/>
    </row>
    <row r="26" spans="1:10" s="58" customFormat="1" ht="57.75" customHeight="1">
      <c r="A26" s="62"/>
      <c r="B26" s="41"/>
      <c r="C26" s="1020" t="s">
        <v>326</v>
      </c>
      <c r="D26" s="1020" t="s">
        <v>184</v>
      </c>
      <c r="E26" s="1020" t="s">
        <v>263</v>
      </c>
      <c r="F26" s="76" t="s">
        <v>371</v>
      </c>
      <c r="G26" s="77" t="s">
        <v>340</v>
      </c>
      <c r="H26" s="78" t="s">
        <v>13</v>
      </c>
      <c r="J26" s="79"/>
    </row>
    <row r="27" spans="1:10" s="58" customFormat="1" ht="41.25" customHeight="1">
      <c r="A27" s="62"/>
      <c r="B27" s="41"/>
      <c r="C27" s="1021"/>
      <c r="D27" s="1021"/>
      <c r="E27" s="1021"/>
      <c r="F27" s="41"/>
      <c r="G27" s="80" t="s">
        <v>341</v>
      </c>
      <c r="H27" s="81"/>
    </row>
    <row r="28" spans="1:10" s="58" customFormat="1" ht="46.15">
      <c r="A28" s="62"/>
      <c r="B28" s="41"/>
      <c r="C28" s="151" t="s">
        <v>327</v>
      </c>
      <c r="D28" s="82"/>
      <c r="E28" s="82"/>
      <c r="F28" s="82"/>
      <c r="G28" s="80" t="s">
        <v>342</v>
      </c>
      <c r="H28" s="83"/>
    </row>
    <row r="29" spans="1:10" s="58" customFormat="1" ht="19.350000000000001" customHeight="1">
      <c r="A29" s="62"/>
      <c r="B29" s="41"/>
      <c r="C29" s="149"/>
      <c r="D29" s="82"/>
      <c r="E29" s="82"/>
      <c r="F29" s="84"/>
      <c r="G29" s="80" t="s">
        <v>343</v>
      </c>
      <c r="H29" s="83"/>
    </row>
    <row r="30" spans="1:10" s="58" customFormat="1" ht="26.1" customHeight="1">
      <c r="A30" s="62"/>
      <c r="B30" s="41"/>
      <c r="C30" s="149"/>
      <c r="D30" s="82"/>
      <c r="E30" s="82"/>
      <c r="F30" s="84"/>
      <c r="G30" s="80" t="s">
        <v>344</v>
      </c>
      <c r="H30" s="83"/>
    </row>
    <row r="31" spans="1:10" s="58" customFormat="1" ht="107.65">
      <c r="A31" s="63"/>
      <c r="B31" s="147"/>
      <c r="C31" s="91" t="s">
        <v>375</v>
      </c>
      <c r="D31" s="91" t="s">
        <v>184</v>
      </c>
      <c r="E31" s="91" t="s">
        <v>376</v>
      </c>
      <c r="F31" s="91" t="s">
        <v>377</v>
      </c>
      <c r="G31" s="43" t="s">
        <v>378</v>
      </c>
      <c r="H31" s="148" t="s">
        <v>13</v>
      </c>
    </row>
    <row r="32" spans="1:10" s="58" customFormat="1" ht="85.5" customHeight="1">
      <c r="A32" s="1030" t="s">
        <v>372</v>
      </c>
      <c r="B32" s="41" t="s">
        <v>247</v>
      </c>
      <c r="C32" s="41" t="s">
        <v>248</v>
      </c>
      <c r="D32" s="1021" t="s">
        <v>183</v>
      </c>
      <c r="E32" s="1021" t="s">
        <v>193</v>
      </c>
      <c r="F32" s="45" t="s">
        <v>238</v>
      </c>
      <c r="G32" s="45" t="s">
        <v>239</v>
      </c>
      <c r="H32" s="146" t="s">
        <v>191</v>
      </c>
    </row>
    <row r="33" spans="1:10" s="58" customFormat="1" ht="93" customHeight="1">
      <c r="A33" s="1031"/>
      <c r="B33" s="64"/>
      <c r="C33" s="64" t="s">
        <v>365</v>
      </c>
      <c r="D33" s="1026"/>
      <c r="E33" s="1026"/>
      <c r="F33" s="155" t="s">
        <v>366</v>
      </c>
      <c r="G33" s="155" t="s">
        <v>240</v>
      </c>
      <c r="H33" s="85" t="s">
        <v>191</v>
      </c>
      <c r="J33" s="86"/>
    </row>
    <row r="34" spans="1:10" s="58" customFormat="1" ht="74.25" customHeight="1">
      <c r="A34" s="1027" t="s">
        <v>373</v>
      </c>
      <c r="B34" s="149" t="s">
        <v>198</v>
      </c>
      <c r="C34" s="1029" t="s">
        <v>249</v>
      </c>
      <c r="D34" s="1029" t="s">
        <v>195</v>
      </c>
      <c r="E34" s="149" t="s">
        <v>250</v>
      </c>
      <c r="F34" s="68" t="s">
        <v>253</v>
      </c>
      <c r="G34" s="68"/>
      <c r="H34" s="81" t="s">
        <v>11</v>
      </c>
    </row>
    <row r="35" spans="1:10" s="58" customFormat="1" ht="66" customHeight="1">
      <c r="A35" s="1028"/>
      <c r="B35" s="149"/>
      <c r="C35" s="1021"/>
      <c r="D35" s="1021"/>
      <c r="E35" s="71" t="s">
        <v>251</v>
      </c>
      <c r="F35" s="149" t="s">
        <v>254</v>
      </c>
      <c r="G35" s="149"/>
      <c r="H35" s="87" t="s">
        <v>11</v>
      </c>
    </row>
    <row r="36" spans="1:10" s="58" customFormat="1" ht="67.5" customHeight="1">
      <c r="A36" s="62"/>
      <c r="B36" s="149"/>
      <c r="C36" s="150"/>
      <c r="D36" s="41"/>
      <c r="E36" s="149" t="s">
        <v>252</v>
      </c>
      <c r="F36" s="151" t="s">
        <v>255</v>
      </c>
      <c r="G36" s="71"/>
      <c r="H36" s="87" t="s">
        <v>11</v>
      </c>
    </row>
    <row r="37" spans="1:10" s="58" customFormat="1" ht="152.25" customHeight="1">
      <c r="A37" s="88"/>
      <c r="B37" s="89"/>
      <c r="C37" s="90" t="s">
        <v>233</v>
      </c>
      <c r="D37" s="43" t="s">
        <v>183</v>
      </c>
      <c r="E37" s="91" t="s">
        <v>182</v>
      </c>
      <c r="F37" s="91" t="s">
        <v>202</v>
      </c>
      <c r="G37" s="64" t="s">
        <v>203</v>
      </c>
      <c r="H37" s="85" t="s">
        <v>191</v>
      </c>
    </row>
    <row r="38" spans="1:10" s="58" customFormat="1" ht="75.75" customHeight="1">
      <c r="A38" s="1027" t="s">
        <v>374</v>
      </c>
      <c r="B38" s="1029" t="s">
        <v>199</v>
      </c>
      <c r="C38" s="1029" t="s">
        <v>256</v>
      </c>
      <c r="D38" s="1029" t="s">
        <v>268</v>
      </c>
      <c r="E38" s="1029" t="s">
        <v>1</v>
      </c>
      <c r="F38" s="44" t="s">
        <v>259</v>
      </c>
      <c r="G38" s="44" t="s">
        <v>337</v>
      </c>
      <c r="H38" s="57" t="s">
        <v>13</v>
      </c>
    </row>
    <row r="39" spans="1:10" s="58" customFormat="1" ht="40.5" customHeight="1">
      <c r="A39" s="1028"/>
      <c r="B39" s="1021"/>
      <c r="C39" s="1021"/>
      <c r="D39" s="1021"/>
      <c r="E39" s="1021"/>
      <c r="F39" s="41"/>
      <c r="G39" s="41" t="s">
        <v>336</v>
      </c>
      <c r="H39" s="81"/>
    </row>
    <row r="40" spans="1:10" s="58" customFormat="1" ht="60" customHeight="1">
      <c r="A40" s="1028"/>
      <c r="B40" s="1021"/>
      <c r="C40" s="1022"/>
      <c r="D40" s="1021"/>
      <c r="E40" s="1021"/>
      <c r="F40" s="41"/>
      <c r="G40" s="80" t="s">
        <v>345</v>
      </c>
      <c r="H40" s="81"/>
    </row>
    <row r="41" spans="1:10" s="58" customFormat="1" ht="30.75" customHeight="1">
      <c r="A41" s="157"/>
      <c r="B41" s="149"/>
      <c r="C41" s="1020" t="s">
        <v>281</v>
      </c>
      <c r="D41" s="1021"/>
      <c r="E41" s="1021"/>
      <c r="F41" s="1021" t="s">
        <v>260</v>
      </c>
      <c r="G41" s="61" t="s">
        <v>360</v>
      </c>
      <c r="H41" s="81"/>
    </row>
    <row r="42" spans="1:10" s="58" customFormat="1" ht="45" customHeight="1">
      <c r="A42" s="157"/>
      <c r="B42" s="149"/>
      <c r="C42" s="1021"/>
      <c r="D42" s="1021"/>
      <c r="E42" s="1021"/>
      <c r="F42" s="1021"/>
      <c r="G42" s="61" t="s">
        <v>361</v>
      </c>
      <c r="H42" s="81"/>
    </row>
    <row r="43" spans="1:10" s="58" customFormat="1" ht="60" customHeight="1">
      <c r="A43" s="157"/>
      <c r="B43" s="149"/>
      <c r="C43" s="1021"/>
      <c r="D43" s="1021"/>
      <c r="E43" s="1021"/>
      <c r="F43" s="1021"/>
      <c r="G43" s="61" t="s">
        <v>362</v>
      </c>
      <c r="H43" s="81"/>
    </row>
    <row r="44" spans="1:10" s="58" customFormat="1" ht="60" customHeight="1">
      <c r="A44" s="157"/>
      <c r="B44" s="149"/>
      <c r="C44" s="1022"/>
      <c r="D44" s="1021"/>
      <c r="E44" s="1021"/>
      <c r="F44" s="1022"/>
      <c r="G44" s="61" t="s">
        <v>363</v>
      </c>
      <c r="H44" s="81"/>
    </row>
    <row r="45" spans="1:10" s="58" customFormat="1" ht="132.75" customHeight="1">
      <c r="A45" s="62"/>
      <c r="B45" s="92"/>
      <c r="C45" s="152" t="s">
        <v>265</v>
      </c>
      <c r="D45" s="76" t="s">
        <v>178</v>
      </c>
      <c r="E45" s="76" t="s">
        <v>181</v>
      </c>
      <c r="F45" s="76" t="s">
        <v>257</v>
      </c>
      <c r="G45" s="93" t="s">
        <v>346</v>
      </c>
      <c r="H45" s="83" t="s">
        <v>13</v>
      </c>
    </row>
    <row r="46" spans="1:10" s="58" customFormat="1" ht="80.25" customHeight="1">
      <c r="A46" s="62"/>
      <c r="B46" s="92"/>
      <c r="C46" s="94" t="s">
        <v>264</v>
      </c>
      <c r="D46" s="76" t="s">
        <v>271</v>
      </c>
      <c r="E46" s="45"/>
      <c r="F46" s="41"/>
      <c r="G46" s="80" t="s">
        <v>347</v>
      </c>
      <c r="H46" s="83"/>
    </row>
    <row r="47" spans="1:10" s="58" customFormat="1" ht="133.5" customHeight="1">
      <c r="A47" s="95"/>
      <c r="B47" s="92"/>
      <c r="C47" s="96" t="s">
        <v>266</v>
      </c>
      <c r="D47" s="76" t="s">
        <v>178</v>
      </c>
      <c r="E47" s="96" t="s">
        <v>164</v>
      </c>
      <c r="F47" s="96" t="s">
        <v>179</v>
      </c>
      <c r="G47" s="96" t="s">
        <v>206</v>
      </c>
      <c r="H47" s="78" t="s">
        <v>194</v>
      </c>
    </row>
    <row r="48" spans="1:10" s="58" customFormat="1" ht="113.25" customHeight="1">
      <c r="A48" s="88"/>
      <c r="B48" s="89"/>
      <c r="C48" s="64" t="s">
        <v>267</v>
      </c>
      <c r="D48" s="43" t="s">
        <v>195</v>
      </c>
      <c r="E48" s="65" t="s">
        <v>338</v>
      </c>
      <c r="F48" s="65" t="s">
        <v>258</v>
      </c>
      <c r="G48" s="155" t="s">
        <v>196</v>
      </c>
      <c r="H48" s="66" t="s">
        <v>11</v>
      </c>
    </row>
    <row r="49" spans="1:11" s="58" customFormat="1" ht="76.5" customHeight="1">
      <c r="A49" s="97"/>
      <c r="B49" s="55"/>
      <c r="C49" s="1029" t="s">
        <v>272</v>
      </c>
      <c r="D49" s="1029" t="s">
        <v>268</v>
      </c>
      <c r="E49" s="1029" t="s">
        <v>189</v>
      </c>
      <c r="F49" s="1029" t="s">
        <v>173</v>
      </c>
      <c r="G49" s="156" t="s">
        <v>337</v>
      </c>
      <c r="H49" s="98" t="s">
        <v>13</v>
      </c>
    </row>
    <row r="50" spans="1:11" s="58" customFormat="1" ht="39.75" customHeight="1">
      <c r="A50" s="95"/>
      <c r="B50" s="92"/>
      <c r="C50" s="1021"/>
      <c r="D50" s="1021"/>
      <c r="E50" s="1021"/>
      <c r="F50" s="1021"/>
      <c r="G50" s="149" t="s">
        <v>334</v>
      </c>
      <c r="H50" s="83"/>
      <c r="K50" s="99"/>
    </row>
    <row r="51" spans="1:11" s="58" customFormat="1" ht="62.25" customHeight="1">
      <c r="A51" s="95"/>
      <c r="B51" s="92"/>
      <c r="C51" s="1021"/>
      <c r="D51" s="1021"/>
      <c r="E51" s="1021"/>
      <c r="F51" s="1022"/>
      <c r="G51" s="100" t="s">
        <v>345</v>
      </c>
      <c r="H51" s="83"/>
    </row>
    <row r="52" spans="1:11" s="58" customFormat="1" ht="22.5" customHeight="1">
      <c r="A52" s="95"/>
      <c r="B52" s="92"/>
      <c r="C52" s="149"/>
      <c r="D52" s="149"/>
      <c r="E52" s="149"/>
      <c r="F52" s="1020" t="s">
        <v>207</v>
      </c>
      <c r="G52" s="61" t="s">
        <v>360</v>
      </c>
      <c r="H52" s="83"/>
    </row>
    <row r="53" spans="1:11" s="58" customFormat="1" ht="42" customHeight="1">
      <c r="A53" s="95"/>
      <c r="B53" s="92"/>
      <c r="C53" s="149"/>
      <c r="D53" s="149"/>
      <c r="E53" s="149"/>
      <c r="F53" s="1021"/>
      <c r="G53" s="61" t="s">
        <v>361</v>
      </c>
      <c r="H53" s="83"/>
    </row>
    <row r="54" spans="1:11" s="58" customFormat="1" ht="62.25" customHeight="1">
      <c r="A54" s="95"/>
      <c r="B54" s="92"/>
      <c r="C54" s="149"/>
      <c r="D54" s="149"/>
      <c r="E54" s="149"/>
      <c r="F54" s="1021"/>
      <c r="G54" s="61" t="s">
        <v>362</v>
      </c>
      <c r="H54" s="83"/>
    </row>
    <row r="55" spans="1:11" s="58" customFormat="1" ht="68.25" customHeight="1">
      <c r="A55" s="95"/>
      <c r="B55" s="92"/>
      <c r="C55" s="41"/>
      <c r="D55" s="45"/>
      <c r="E55" s="45"/>
      <c r="F55" s="1022"/>
      <c r="G55" s="61"/>
      <c r="H55" s="81"/>
    </row>
    <row r="56" spans="1:11" s="58" customFormat="1" ht="115.5" customHeight="1">
      <c r="A56" s="95"/>
      <c r="B56" s="92"/>
      <c r="C56" s="41"/>
      <c r="D56" s="96" t="s">
        <v>188</v>
      </c>
      <c r="E56" s="41" t="s">
        <v>190</v>
      </c>
      <c r="F56" s="96" t="s">
        <v>244</v>
      </c>
      <c r="G56" s="71" t="s">
        <v>242</v>
      </c>
      <c r="H56" s="87" t="s">
        <v>172</v>
      </c>
    </row>
    <row r="57" spans="1:11" s="58" customFormat="1" ht="42.75" customHeight="1">
      <c r="A57" s="95"/>
      <c r="B57" s="92"/>
      <c r="C57" s="1017" t="s">
        <v>348</v>
      </c>
      <c r="D57" s="1020" t="s">
        <v>269</v>
      </c>
      <c r="E57" s="1023" t="s">
        <v>243</v>
      </c>
      <c r="F57" s="1023" t="s">
        <v>270</v>
      </c>
      <c r="G57" s="77" t="s">
        <v>349</v>
      </c>
      <c r="H57" s="81" t="s">
        <v>13</v>
      </c>
      <c r="I57" s="101"/>
    </row>
    <row r="58" spans="1:11" s="58" customFormat="1" ht="62.25" customHeight="1">
      <c r="A58" s="95"/>
      <c r="B58" s="92"/>
      <c r="C58" s="1018"/>
      <c r="D58" s="1021"/>
      <c r="E58" s="1024"/>
      <c r="F58" s="1024"/>
      <c r="G58" s="102" t="s">
        <v>350</v>
      </c>
      <c r="H58" s="81"/>
    </row>
    <row r="59" spans="1:11" s="58" customFormat="1" ht="80.25" customHeight="1">
      <c r="A59" s="103"/>
      <c r="B59" s="104"/>
      <c r="C59" s="1019"/>
      <c r="D59" s="1022"/>
      <c r="E59" s="1025"/>
      <c r="F59" s="1025"/>
      <c r="G59" s="100" t="s">
        <v>351</v>
      </c>
      <c r="H59" s="81"/>
    </row>
    <row r="60" spans="1:11" s="58" customFormat="1" ht="138.75" customHeight="1">
      <c r="A60" s="95"/>
      <c r="B60" s="1020" t="s">
        <v>197</v>
      </c>
      <c r="C60" s="71" t="s">
        <v>280</v>
      </c>
      <c r="D60" s="151" t="s">
        <v>234</v>
      </c>
      <c r="E60" s="96" t="s">
        <v>261</v>
      </c>
      <c r="F60" s="96" t="s">
        <v>262</v>
      </c>
      <c r="G60" s="96"/>
      <c r="H60" s="87" t="s">
        <v>174</v>
      </c>
    </row>
    <row r="61" spans="1:11" s="58" customFormat="1" ht="39.75" customHeight="1">
      <c r="A61" s="88"/>
      <c r="B61" s="1026"/>
      <c r="C61" s="105" t="s">
        <v>355</v>
      </c>
      <c r="D61" s="105"/>
      <c r="E61" s="106" t="s">
        <v>357</v>
      </c>
      <c r="F61" s="106" t="s">
        <v>358</v>
      </c>
      <c r="G61" s="106"/>
      <c r="H61" s="107" t="s">
        <v>174</v>
      </c>
    </row>
    <row r="62" spans="1:11" ht="21.75" customHeight="1">
      <c r="G62" s="46"/>
      <c r="I62" s="108"/>
      <c r="J62" s="108"/>
    </row>
    <row r="63" spans="1:11" ht="21.75" customHeight="1">
      <c r="B63" s="109"/>
      <c r="C63" s="109"/>
      <c r="D63" s="109"/>
      <c r="E63" s="109"/>
      <c r="F63" s="109"/>
      <c r="G63" s="46"/>
    </row>
    <row r="64" spans="1:11" ht="21.75" customHeight="1">
      <c r="B64" s="109"/>
      <c r="C64" s="109"/>
      <c r="D64" s="109"/>
      <c r="E64" s="109"/>
      <c r="F64" s="109"/>
      <c r="G64" s="46"/>
    </row>
    <row r="65" spans="1:8" ht="21.75" customHeight="1">
      <c r="B65" s="108"/>
      <c r="C65" s="108"/>
      <c r="D65" s="108"/>
      <c r="E65" s="108"/>
      <c r="F65" s="108"/>
      <c r="G65" s="108"/>
      <c r="H65" s="110"/>
    </row>
    <row r="66" spans="1:8" ht="21.75" customHeight="1">
      <c r="G66" s="46"/>
    </row>
    <row r="67" spans="1:8" ht="21.75" customHeight="1">
      <c r="A67" s="109"/>
      <c r="G67" s="46"/>
    </row>
    <row r="68" spans="1:8" ht="21.75" customHeight="1">
      <c r="A68" s="109"/>
      <c r="G68" s="46"/>
    </row>
    <row r="69" spans="1:8" ht="21.75" customHeight="1">
      <c r="A69" s="108"/>
      <c r="G69" s="46"/>
    </row>
    <row r="70" spans="1:8" ht="21.75" customHeight="1">
      <c r="B70" s="109"/>
      <c r="G70" s="46"/>
    </row>
    <row r="71" spans="1:8" ht="21.75" customHeight="1">
      <c r="B71" s="108"/>
      <c r="G71" s="46"/>
    </row>
    <row r="72" spans="1:8" ht="21.75" customHeight="1">
      <c r="G72" s="46"/>
    </row>
    <row r="73" spans="1:8" ht="21.75" customHeight="1">
      <c r="G73" s="46"/>
    </row>
    <row r="74" spans="1:8" ht="21.75" customHeight="1">
      <c r="G74" s="46"/>
    </row>
    <row r="75" spans="1:8" ht="21.75" customHeight="1">
      <c r="C75" s="109"/>
      <c r="D75" s="109"/>
      <c r="E75" s="109"/>
      <c r="F75" s="109"/>
      <c r="G75" s="109"/>
    </row>
    <row r="76" spans="1:8" ht="21.75" customHeight="1">
      <c r="C76" s="109"/>
      <c r="D76" s="109"/>
      <c r="E76" s="109"/>
      <c r="F76" s="109"/>
      <c r="G76" s="109"/>
    </row>
    <row r="77" spans="1:8" ht="21.75" customHeight="1">
      <c r="C77" s="108"/>
      <c r="D77" s="108"/>
      <c r="E77" s="108"/>
      <c r="F77" s="108"/>
      <c r="G77" s="108"/>
      <c r="H77" s="110"/>
    </row>
    <row r="78" spans="1:8" ht="21.75" customHeight="1">
      <c r="G78" s="46"/>
    </row>
    <row r="79" spans="1:8" ht="21.75" customHeight="1">
      <c r="G79" s="46"/>
    </row>
    <row r="80" spans="1:8" ht="21.75" customHeight="1">
      <c r="G80" s="46"/>
    </row>
    <row r="81" spans="7:7" ht="21.75" customHeight="1">
      <c r="G81" s="46"/>
    </row>
  </sheetData>
  <mergeCells count="43">
    <mergeCell ref="H12:H14"/>
    <mergeCell ref="A14:A17"/>
    <mergeCell ref="F15:F18"/>
    <mergeCell ref="A1:H1"/>
    <mergeCell ref="A2:H2"/>
    <mergeCell ref="B3:G3"/>
    <mergeCell ref="B4:H4"/>
    <mergeCell ref="B5:G5"/>
    <mergeCell ref="B6:G6"/>
    <mergeCell ref="B7:G7"/>
    <mergeCell ref="B8:G8"/>
    <mergeCell ref="B9:G9"/>
    <mergeCell ref="A12:A13"/>
    <mergeCell ref="D12:D14"/>
    <mergeCell ref="D20:D22"/>
    <mergeCell ref="F24:F25"/>
    <mergeCell ref="G24:G25"/>
    <mergeCell ref="C26:C27"/>
    <mergeCell ref="D26:D27"/>
    <mergeCell ref="E26:E27"/>
    <mergeCell ref="A32:A33"/>
    <mergeCell ref="D32:D33"/>
    <mergeCell ref="E32:E33"/>
    <mergeCell ref="A34:A35"/>
    <mergeCell ref="C34:C35"/>
    <mergeCell ref="D34:D35"/>
    <mergeCell ref="F52:F55"/>
    <mergeCell ref="A38:A40"/>
    <mergeCell ref="B38:B40"/>
    <mergeCell ref="C38:C40"/>
    <mergeCell ref="D38:D44"/>
    <mergeCell ref="E38:E44"/>
    <mergeCell ref="C41:C44"/>
    <mergeCell ref="F41:F44"/>
    <mergeCell ref="C49:C51"/>
    <mergeCell ref="D49:D51"/>
    <mergeCell ref="E49:E51"/>
    <mergeCell ref="F49:F51"/>
    <mergeCell ref="C57:C59"/>
    <mergeCell ref="D57:D59"/>
    <mergeCell ref="E57:E59"/>
    <mergeCell ref="F57:F59"/>
    <mergeCell ref="B60:B61"/>
  </mergeCells>
  <printOptions horizontalCentered="1"/>
  <pageMargins left="0.19685039370078741" right="0.19685039370078741" top="0.35433070866141736" bottom="0.23622047244094491" header="0.19685039370078741" footer="7.874015748031496E-2"/>
  <pageSetup paperSize="9" scale="75" orientation="landscape" r:id="rId1"/>
  <headerFooter alignWithMargins="0">
    <oddHeader>&amp;R&amp;"Arial,Bold"&amp;11แบบฟอร์ม สป. IS-1</oddHeader>
    <oddFooter>&amp;C&amp;"TH SarabunIT๙,ธรรมดา"&amp;14 สป.วท. 1/&amp;P&amp;R&amp;"TH SarabunIT๙,ธรรมดา"&amp;14สำนักนโยบายและยุทธศาสตร์ สป.วท. - พฤศจิกายน 2561</oddFooter>
  </headerFooter>
  <rowBreaks count="5" manualBreakCount="5">
    <brk id="18" max="7" man="1"/>
    <brk id="25" max="7" man="1"/>
    <brk id="36" max="7" man="1"/>
    <brk id="46" max="7" man="1"/>
    <brk id="5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F0"/>
    <pageSetUpPr fitToPage="1"/>
  </sheetPr>
  <dimension ref="A1:H96"/>
  <sheetViews>
    <sheetView zoomScaleNormal="100" zoomScaleSheetLayoutView="85" zoomScalePageLayoutView="80" workbookViewId="0">
      <selection sqref="A1:G1"/>
    </sheetView>
  </sheetViews>
  <sheetFormatPr defaultColWidth="9.1328125" defaultRowHeight="21.75" customHeight="1"/>
  <cols>
    <col min="1" max="2" width="20.46484375" style="172" customWidth="1"/>
    <col min="3" max="3" width="31.1328125" style="172" customWidth="1"/>
    <col min="4" max="4" width="19.33203125" style="172" customWidth="1"/>
    <col min="5" max="5" width="20.6640625" style="172" customWidth="1"/>
    <col min="6" max="6" width="30.33203125" style="172" customWidth="1"/>
    <col min="7" max="7" width="8" style="166" customWidth="1"/>
    <col min="8" max="8" width="33.6640625" style="172" customWidth="1"/>
    <col min="9" max="16384" width="9.1328125" style="172"/>
  </cols>
  <sheetData>
    <row r="1" spans="1:8" ht="28.5" customHeight="1">
      <c r="A1" s="1072" t="s">
        <v>472</v>
      </c>
      <c r="B1" s="1072"/>
      <c r="C1" s="1072"/>
      <c r="D1" s="1072"/>
      <c r="E1" s="1072"/>
      <c r="F1" s="1072"/>
      <c r="G1" s="1073"/>
    </row>
    <row r="2" spans="1:8" s="166" customFormat="1" ht="24" customHeight="1">
      <c r="A2" s="1074" t="s">
        <v>492</v>
      </c>
      <c r="B2" s="1075"/>
      <c r="C2" s="1075"/>
      <c r="D2" s="1075"/>
      <c r="E2" s="1075"/>
      <c r="F2" s="1075"/>
      <c r="G2" s="1075"/>
    </row>
    <row r="3" spans="1:8" ht="33.75" customHeight="1">
      <c r="A3" s="337" t="s">
        <v>488</v>
      </c>
      <c r="B3" s="1058" t="s">
        <v>473</v>
      </c>
      <c r="C3" s="1058"/>
      <c r="D3" s="1058"/>
      <c r="E3" s="1058"/>
      <c r="F3" s="1058"/>
      <c r="G3" s="1058"/>
    </row>
    <row r="4" spans="1:8" ht="18">
      <c r="A4" s="176"/>
      <c r="B4" s="1058" t="s">
        <v>474</v>
      </c>
      <c r="C4" s="1058"/>
      <c r="D4" s="1058"/>
      <c r="E4" s="1058"/>
      <c r="F4" s="1058"/>
      <c r="G4" s="1058"/>
    </row>
    <row r="5" spans="1:8" ht="18">
      <c r="A5" s="176"/>
      <c r="B5" s="1058" t="s">
        <v>475</v>
      </c>
      <c r="C5" s="1058"/>
      <c r="D5" s="1058"/>
      <c r="E5" s="1058"/>
      <c r="F5" s="1058"/>
      <c r="G5" s="1058"/>
    </row>
    <row r="6" spans="1:8" ht="18" customHeight="1">
      <c r="A6" s="176"/>
      <c r="B6" s="1058" t="s">
        <v>476</v>
      </c>
      <c r="C6" s="1058"/>
      <c r="D6" s="1058"/>
      <c r="E6" s="1058"/>
      <c r="F6" s="1058"/>
      <c r="G6" s="1058"/>
      <c r="H6" s="361"/>
    </row>
    <row r="7" spans="1:8" ht="18">
      <c r="A7" s="176"/>
      <c r="B7" s="1058" t="s">
        <v>477</v>
      </c>
      <c r="C7" s="1058"/>
      <c r="D7" s="1058"/>
      <c r="E7" s="1058"/>
      <c r="F7" s="1058"/>
      <c r="G7" s="1058"/>
    </row>
    <row r="8" spans="1:8" ht="19.5" customHeight="1">
      <c r="A8" s="276"/>
      <c r="B8" s="1058" t="s">
        <v>478</v>
      </c>
      <c r="C8" s="1058"/>
      <c r="D8" s="1058"/>
      <c r="E8" s="1058"/>
      <c r="F8" s="1058"/>
      <c r="G8" s="1058"/>
    </row>
    <row r="9" spans="1:8" ht="28.25" customHeight="1">
      <c r="A9" s="318" t="s">
        <v>15</v>
      </c>
      <c r="B9" s="319" t="s">
        <v>146</v>
      </c>
      <c r="C9" s="318" t="s">
        <v>4</v>
      </c>
      <c r="D9" s="318" t="s">
        <v>6</v>
      </c>
      <c r="E9" s="319" t="s">
        <v>153</v>
      </c>
      <c r="F9" s="319" t="s">
        <v>7</v>
      </c>
      <c r="G9" s="319" t="s">
        <v>396</v>
      </c>
    </row>
    <row r="10" spans="1:8" s="278" customFormat="1" ht="20.25" customHeight="1">
      <c r="A10" s="1052" t="s">
        <v>16</v>
      </c>
      <c r="B10" s="1053"/>
      <c r="C10" s="1053"/>
      <c r="D10" s="1053"/>
      <c r="E10" s="1053"/>
      <c r="F10" s="1053"/>
      <c r="G10" s="1054"/>
    </row>
    <row r="11" spans="1:8" s="278" customFormat="1" ht="76.25" customHeight="1">
      <c r="A11" s="342" t="s">
        <v>407</v>
      </c>
      <c r="B11" s="340" t="s">
        <v>506</v>
      </c>
      <c r="C11" s="1039" t="s">
        <v>701</v>
      </c>
      <c r="D11" s="1039" t="s">
        <v>408</v>
      </c>
      <c r="E11" s="162" t="s">
        <v>171</v>
      </c>
      <c r="F11" s="162" t="s">
        <v>437</v>
      </c>
      <c r="G11" s="175" t="s">
        <v>495</v>
      </c>
      <c r="H11" s="362"/>
    </row>
    <row r="12" spans="1:8" s="274" customFormat="1" ht="36">
      <c r="A12" s="277"/>
      <c r="B12" s="171"/>
      <c r="C12" s="1040"/>
      <c r="D12" s="1040"/>
      <c r="E12" s="284" t="s">
        <v>409</v>
      </c>
      <c r="F12" s="343" t="s">
        <v>415</v>
      </c>
      <c r="G12" s="344" t="s">
        <v>481</v>
      </c>
    </row>
    <row r="13" spans="1:8" s="274" customFormat="1" ht="59" customHeight="1">
      <c r="A13" s="277"/>
      <c r="B13" s="171"/>
      <c r="C13" s="171"/>
      <c r="D13" s="1040"/>
      <c r="E13" s="1041" t="s">
        <v>410</v>
      </c>
      <c r="F13" s="165" t="s">
        <v>413</v>
      </c>
      <c r="G13" s="169" t="s">
        <v>481</v>
      </c>
    </row>
    <row r="14" spans="1:8" s="274" customFormat="1" ht="54">
      <c r="A14" s="277"/>
      <c r="B14" s="171"/>
      <c r="C14" s="171"/>
      <c r="D14" s="171"/>
      <c r="E14" s="1042"/>
      <c r="F14" s="165" t="s">
        <v>411</v>
      </c>
      <c r="G14" s="169" t="s">
        <v>481</v>
      </c>
    </row>
    <row r="15" spans="1:8" s="274" customFormat="1" ht="36">
      <c r="A15" s="277"/>
      <c r="B15" s="171"/>
      <c r="C15" s="171"/>
      <c r="D15" s="171"/>
      <c r="E15" s="1042"/>
      <c r="F15" s="165" t="s">
        <v>412</v>
      </c>
      <c r="G15" s="169" t="s">
        <v>482</v>
      </c>
    </row>
    <row r="16" spans="1:8" s="274" customFormat="1" ht="90">
      <c r="A16" s="277"/>
      <c r="B16" s="171"/>
      <c r="C16" s="171"/>
      <c r="D16" s="171"/>
      <c r="E16" s="281" t="s">
        <v>456</v>
      </c>
      <c r="F16" s="283" t="s">
        <v>457</v>
      </c>
      <c r="G16" s="339" t="s">
        <v>482</v>
      </c>
    </row>
    <row r="17" spans="1:8" s="274" customFormat="1" ht="78" customHeight="1">
      <c r="A17" s="277"/>
      <c r="B17" s="171"/>
      <c r="C17" s="1043" t="s">
        <v>702</v>
      </c>
      <c r="D17" s="1039" t="s">
        <v>408</v>
      </c>
      <c r="E17" s="345" t="s">
        <v>171</v>
      </c>
      <c r="F17" s="162" t="s">
        <v>437</v>
      </c>
      <c r="G17" s="338" t="s">
        <v>495</v>
      </c>
    </row>
    <row r="18" spans="1:8" s="274" customFormat="1" ht="36">
      <c r="A18" s="277"/>
      <c r="B18" s="171"/>
      <c r="C18" s="1044"/>
      <c r="D18" s="1040"/>
      <c r="E18" s="205" t="s">
        <v>398</v>
      </c>
      <c r="F18" s="171" t="s">
        <v>414</v>
      </c>
      <c r="G18" s="169" t="s">
        <v>481</v>
      </c>
    </row>
    <row r="19" spans="1:8" s="274" customFormat="1" ht="54">
      <c r="A19" s="277"/>
      <c r="B19" s="171"/>
      <c r="C19" s="1044"/>
      <c r="D19" s="1040"/>
      <c r="E19" s="1041" t="s">
        <v>410</v>
      </c>
      <c r="F19" s="365" t="s">
        <v>413</v>
      </c>
      <c r="G19" s="366" t="s">
        <v>481</v>
      </c>
      <c r="H19" s="362"/>
    </row>
    <row r="20" spans="1:8" s="274" customFormat="1" ht="59.45" customHeight="1">
      <c r="A20" s="277"/>
      <c r="B20" s="171"/>
      <c r="C20" s="1045"/>
      <c r="D20" s="1046"/>
      <c r="E20" s="1047"/>
      <c r="F20" s="283" t="s">
        <v>411</v>
      </c>
      <c r="G20" s="169" t="s">
        <v>481</v>
      </c>
    </row>
    <row r="21" spans="1:8" s="274" customFormat="1" ht="108">
      <c r="A21" s="277"/>
      <c r="B21" s="171"/>
      <c r="C21" s="450" t="s">
        <v>578</v>
      </c>
      <c r="D21" s="450" t="s">
        <v>408</v>
      </c>
      <c r="E21" s="377" t="s">
        <v>171</v>
      </c>
      <c r="F21" s="472" t="s">
        <v>437</v>
      </c>
      <c r="G21" s="559" t="s">
        <v>495</v>
      </c>
    </row>
    <row r="22" spans="1:8" s="278" customFormat="1" ht="108">
      <c r="A22" s="346"/>
      <c r="B22" s="171"/>
      <c r="C22" s="485" t="s">
        <v>579</v>
      </c>
      <c r="D22" s="485" t="s">
        <v>408</v>
      </c>
      <c r="E22" s="485" t="s">
        <v>171</v>
      </c>
      <c r="F22" s="495" t="s">
        <v>437</v>
      </c>
      <c r="G22" s="541" t="s">
        <v>495</v>
      </c>
      <c r="H22" s="282"/>
    </row>
    <row r="23" spans="1:8" s="278" customFormat="1" ht="108">
      <c r="A23" s="277"/>
      <c r="B23" s="171"/>
      <c r="C23" s="562" t="s">
        <v>704</v>
      </c>
      <c r="D23" s="375" t="s">
        <v>408</v>
      </c>
      <c r="E23" s="475" t="s">
        <v>410</v>
      </c>
      <c r="F23" s="369" t="s">
        <v>412</v>
      </c>
      <c r="G23" s="374" t="s">
        <v>482</v>
      </c>
      <c r="H23" s="560"/>
    </row>
    <row r="24" spans="1:8" s="278" customFormat="1" ht="135.6" customHeight="1">
      <c r="A24" s="277"/>
      <c r="B24" s="359"/>
      <c r="C24" s="1043" t="s">
        <v>703</v>
      </c>
      <c r="D24" s="485" t="s">
        <v>408</v>
      </c>
      <c r="E24" s="553" t="s">
        <v>493</v>
      </c>
      <c r="F24" s="485" t="s">
        <v>464</v>
      </c>
      <c r="G24" s="541" t="s">
        <v>705</v>
      </c>
      <c r="H24" s="560"/>
    </row>
    <row r="25" spans="1:8" s="373" customFormat="1" ht="25.25" customHeight="1">
      <c r="A25" s="371"/>
      <c r="B25" s="368"/>
      <c r="C25" s="1044"/>
      <c r="D25" s="1044" t="s">
        <v>501</v>
      </c>
      <c r="E25" s="1059" t="s">
        <v>500</v>
      </c>
      <c r="F25" s="377" t="s">
        <v>462</v>
      </c>
      <c r="G25" s="370" t="s">
        <v>479</v>
      </c>
      <c r="H25" s="372"/>
    </row>
    <row r="26" spans="1:8" s="373" customFormat="1" ht="36">
      <c r="A26" s="371"/>
      <c r="B26" s="368"/>
      <c r="C26" s="1044"/>
      <c r="D26" s="1044"/>
      <c r="E26" s="1060"/>
      <c r="F26" s="561" t="s">
        <v>507</v>
      </c>
      <c r="G26" s="374" t="s">
        <v>479</v>
      </c>
      <c r="H26" s="372"/>
    </row>
    <row r="27" spans="1:8" s="373" customFormat="1" ht="36">
      <c r="A27" s="371"/>
      <c r="B27" s="368"/>
      <c r="C27" s="1044"/>
      <c r="D27" s="1044"/>
      <c r="E27" s="1060"/>
      <c r="F27" s="561" t="s">
        <v>508</v>
      </c>
      <c r="G27" s="374" t="s">
        <v>479</v>
      </c>
      <c r="H27" s="372"/>
    </row>
    <row r="28" spans="1:8" s="373" customFormat="1" ht="23.45" customHeight="1">
      <c r="A28" s="371"/>
      <c r="B28" s="368"/>
      <c r="C28" s="1045"/>
      <c r="D28" s="1045"/>
      <c r="E28" s="1061"/>
      <c r="F28" s="378" t="s">
        <v>509</v>
      </c>
      <c r="G28" s="376" t="s">
        <v>479</v>
      </c>
    </row>
    <row r="29" spans="1:8" s="278" customFormat="1" ht="60.6" customHeight="1">
      <c r="A29" s="1062" t="s">
        <v>416</v>
      </c>
      <c r="B29" s="1062" t="s">
        <v>581</v>
      </c>
      <c r="C29" s="1065" t="s">
        <v>496</v>
      </c>
      <c r="D29" s="1043" t="s">
        <v>417</v>
      </c>
      <c r="E29" s="377" t="s">
        <v>497</v>
      </c>
      <c r="F29" s="377" t="s">
        <v>458</v>
      </c>
      <c r="G29" s="379" t="s">
        <v>495</v>
      </c>
      <c r="H29" s="380"/>
    </row>
    <row r="30" spans="1:8" s="278" customFormat="1" ht="59" customHeight="1">
      <c r="A30" s="1063"/>
      <c r="B30" s="1063"/>
      <c r="C30" s="1066"/>
      <c r="D30" s="1044"/>
      <c r="E30" s="367" t="s">
        <v>498</v>
      </c>
      <c r="F30" s="369" t="s">
        <v>450</v>
      </c>
      <c r="G30" s="563" t="s">
        <v>495</v>
      </c>
      <c r="H30" s="363"/>
    </row>
    <row r="31" spans="1:8" s="278" customFormat="1" ht="94.25" customHeight="1">
      <c r="A31" s="1064"/>
      <c r="B31" s="1064"/>
      <c r="C31" s="1067"/>
      <c r="D31" s="1045"/>
      <c r="E31" s="367" t="s">
        <v>499</v>
      </c>
      <c r="F31" s="369" t="s">
        <v>459</v>
      </c>
      <c r="G31" s="563" t="s">
        <v>495</v>
      </c>
      <c r="H31" s="363"/>
    </row>
    <row r="32" spans="1:8" s="40" customFormat="1" ht="20.65">
      <c r="A32" s="1052" t="s">
        <v>22</v>
      </c>
      <c r="B32" s="1070"/>
      <c r="C32" s="1070"/>
      <c r="D32" s="1070"/>
      <c r="E32" s="1070"/>
      <c r="F32" s="1070"/>
      <c r="G32" s="1071"/>
    </row>
    <row r="33" spans="1:7" s="40" customFormat="1" ht="78" customHeight="1">
      <c r="A33" s="496"/>
      <c r="B33" s="564" t="s">
        <v>489</v>
      </c>
      <c r="C33" s="485" t="s">
        <v>707</v>
      </c>
      <c r="D33" s="485" t="s">
        <v>176</v>
      </c>
      <c r="E33" s="485"/>
      <c r="F33" s="485" t="s">
        <v>502</v>
      </c>
      <c r="G33" s="541" t="s">
        <v>706</v>
      </c>
    </row>
    <row r="34" spans="1:7" s="40" customFormat="1" ht="20.65">
      <c r="A34" s="1052" t="s">
        <v>468</v>
      </c>
      <c r="B34" s="1070"/>
      <c r="C34" s="1070"/>
      <c r="D34" s="1070"/>
      <c r="E34" s="1070"/>
      <c r="F34" s="1070"/>
      <c r="G34" s="1071"/>
    </row>
    <row r="35" spans="1:7" s="40" customFormat="1" ht="60" customHeight="1">
      <c r="A35" s="323"/>
      <c r="B35" s="565" t="s">
        <v>503</v>
      </c>
      <c r="C35" s="566" t="s">
        <v>504</v>
      </c>
      <c r="D35" s="1068" t="s">
        <v>418</v>
      </c>
      <c r="E35" s="547" t="s">
        <v>410</v>
      </c>
      <c r="F35" s="567" t="s">
        <v>519</v>
      </c>
      <c r="G35" s="568" t="s">
        <v>481</v>
      </c>
    </row>
    <row r="36" spans="1:7" s="40" customFormat="1" ht="56.45" customHeight="1">
      <c r="A36" s="323"/>
      <c r="B36" s="569"/>
      <c r="C36" s="570" t="s">
        <v>708</v>
      </c>
      <c r="D36" s="1069"/>
      <c r="E36" s="547"/>
      <c r="F36" s="567" t="s">
        <v>412</v>
      </c>
      <c r="G36" s="571" t="s">
        <v>482</v>
      </c>
    </row>
    <row r="37" spans="1:7" s="40" customFormat="1" ht="63" customHeight="1">
      <c r="A37" s="323"/>
      <c r="B37" s="569"/>
      <c r="C37" s="570" t="s">
        <v>709</v>
      </c>
      <c r="D37" s="1069"/>
      <c r="E37" s="547"/>
      <c r="F37" s="567" t="s">
        <v>412</v>
      </c>
      <c r="G37" s="571" t="s">
        <v>482</v>
      </c>
    </row>
    <row r="38" spans="1:7" s="40" customFormat="1" ht="46.25" customHeight="1">
      <c r="A38" s="323"/>
      <c r="B38" s="569"/>
      <c r="C38" s="570" t="s">
        <v>460</v>
      </c>
      <c r="D38" s="569"/>
      <c r="E38" s="547"/>
      <c r="F38" s="572" t="s">
        <v>464</v>
      </c>
      <c r="G38" s="573" t="s">
        <v>481</v>
      </c>
    </row>
    <row r="39" spans="1:7" s="40" customFormat="1" ht="118.25" customHeight="1">
      <c r="A39" s="323"/>
      <c r="B39" s="569"/>
      <c r="C39" s="570" t="s">
        <v>586</v>
      </c>
      <c r="D39" s="569"/>
      <c r="E39" s="547"/>
      <c r="F39" s="567" t="s">
        <v>711</v>
      </c>
      <c r="G39" s="571" t="s">
        <v>481</v>
      </c>
    </row>
    <row r="40" spans="1:7" s="40" customFormat="1" ht="54">
      <c r="A40" s="323"/>
      <c r="B40" s="569"/>
      <c r="C40" s="570" t="s">
        <v>419</v>
      </c>
      <c r="D40" s="569"/>
      <c r="E40" s="547"/>
      <c r="F40" s="567" t="s">
        <v>713</v>
      </c>
      <c r="G40" s="574" t="s">
        <v>712</v>
      </c>
    </row>
    <row r="41" spans="1:7" s="40" customFormat="1" ht="119.45" customHeight="1">
      <c r="A41" s="323"/>
      <c r="B41" s="569"/>
      <c r="C41" s="569" t="s">
        <v>710</v>
      </c>
      <c r="D41" s="569"/>
      <c r="E41" s="547"/>
      <c r="F41" s="567" t="s">
        <v>711</v>
      </c>
      <c r="G41" s="571" t="s">
        <v>585</v>
      </c>
    </row>
    <row r="42" spans="1:7" s="40" customFormat="1" ht="54">
      <c r="A42" s="323"/>
      <c r="B42" s="569"/>
      <c r="C42" s="569" t="s">
        <v>612</v>
      </c>
      <c r="D42" s="569"/>
      <c r="E42" s="547"/>
      <c r="F42" s="567" t="s">
        <v>525</v>
      </c>
      <c r="G42" s="571" t="s">
        <v>481</v>
      </c>
    </row>
    <row r="43" spans="1:7" s="40" customFormat="1" ht="54">
      <c r="A43" s="323"/>
      <c r="B43" s="569"/>
      <c r="C43" s="569" t="s">
        <v>515</v>
      </c>
      <c r="D43" s="569"/>
      <c r="E43" s="547"/>
      <c r="F43" s="567" t="s">
        <v>526</v>
      </c>
      <c r="G43" s="571" t="s">
        <v>481</v>
      </c>
    </row>
    <row r="44" spans="1:7" s="40" customFormat="1" ht="36">
      <c r="A44" s="323"/>
      <c r="B44" s="569"/>
      <c r="C44" s="569" t="s">
        <v>527</v>
      </c>
      <c r="D44" s="569"/>
      <c r="E44" s="547"/>
      <c r="F44" s="567" t="s">
        <v>420</v>
      </c>
      <c r="G44" s="571" t="s">
        <v>482</v>
      </c>
    </row>
    <row r="45" spans="1:7" s="40" customFormat="1" ht="42" customHeight="1">
      <c r="A45" s="323"/>
      <c r="B45" s="569"/>
      <c r="C45" s="569" t="s">
        <v>528</v>
      </c>
      <c r="D45" s="569"/>
      <c r="E45" s="547"/>
      <c r="F45" s="567" t="s">
        <v>421</v>
      </c>
      <c r="G45" s="571" t="s">
        <v>481</v>
      </c>
    </row>
    <row r="46" spans="1:7" s="40" customFormat="1" ht="56.25" customHeight="1">
      <c r="A46" s="323"/>
      <c r="B46" s="285"/>
      <c r="C46" s="575" t="s">
        <v>510</v>
      </c>
      <c r="D46" s="1043" t="s">
        <v>418</v>
      </c>
      <c r="E46" s="471" t="s">
        <v>398</v>
      </c>
      <c r="F46" s="472"/>
      <c r="G46" s="576" t="s">
        <v>481</v>
      </c>
    </row>
    <row r="47" spans="1:7" s="40" customFormat="1" ht="36">
      <c r="A47" s="323"/>
      <c r="B47" s="285"/>
      <c r="C47" s="365" t="s">
        <v>469</v>
      </c>
      <c r="D47" s="1044"/>
      <c r="E47" s="577"/>
      <c r="F47" s="578"/>
      <c r="G47" s="579" t="s">
        <v>481</v>
      </c>
    </row>
    <row r="48" spans="1:7" s="40" customFormat="1" ht="20.65">
      <c r="A48" s="323"/>
      <c r="B48" s="285"/>
      <c r="C48" s="383" t="s">
        <v>422</v>
      </c>
      <c r="D48" s="1044"/>
      <c r="E48" s="577"/>
      <c r="F48" s="578"/>
      <c r="G48" s="579" t="s">
        <v>481</v>
      </c>
    </row>
    <row r="49" spans="1:7" s="40" customFormat="1" ht="20.65">
      <c r="A49" s="323"/>
      <c r="B49" s="285"/>
      <c r="C49" s="383" t="s">
        <v>432</v>
      </c>
      <c r="D49" s="1044"/>
      <c r="E49" s="577"/>
      <c r="F49" s="578"/>
      <c r="G49" s="579" t="s">
        <v>481</v>
      </c>
    </row>
    <row r="50" spans="1:7" s="40" customFormat="1" ht="54">
      <c r="A50" s="323"/>
      <c r="B50" s="285"/>
      <c r="C50" s="383" t="s">
        <v>512</v>
      </c>
      <c r="D50" s="1044"/>
      <c r="E50" s="577"/>
      <c r="F50" s="1044" t="s">
        <v>423</v>
      </c>
      <c r="G50" s="579" t="s">
        <v>481</v>
      </c>
    </row>
    <row r="51" spans="1:7" s="40" customFormat="1" ht="45.6" customHeight="1">
      <c r="A51" s="323"/>
      <c r="B51" s="285"/>
      <c r="C51" s="383" t="s">
        <v>513</v>
      </c>
      <c r="D51" s="1044"/>
      <c r="E51" s="577"/>
      <c r="F51" s="1044"/>
      <c r="G51" s="579" t="s">
        <v>481</v>
      </c>
    </row>
    <row r="52" spans="1:7" s="40" customFormat="1" ht="55.25" customHeight="1">
      <c r="A52" s="323"/>
      <c r="B52" s="285"/>
      <c r="C52" s="580" t="s">
        <v>514</v>
      </c>
      <c r="D52" s="1045"/>
      <c r="E52" s="581"/>
      <c r="F52" s="1045"/>
      <c r="G52" s="582" t="s">
        <v>481</v>
      </c>
    </row>
    <row r="53" spans="1:7" s="40" customFormat="1" ht="93" customHeight="1">
      <c r="A53" s="323"/>
      <c r="B53" s="360"/>
      <c r="C53" s="575" t="s">
        <v>516</v>
      </c>
      <c r="D53" s="1049" t="s">
        <v>418</v>
      </c>
      <c r="E53" s="1051" t="s">
        <v>424</v>
      </c>
      <c r="F53" s="472"/>
      <c r="G53" s="583" t="s">
        <v>481</v>
      </c>
    </row>
    <row r="54" spans="1:7" s="40" customFormat="1" ht="46.25" customHeight="1">
      <c r="A54" s="323"/>
      <c r="B54" s="360"/>
      <c r="C54" s="369" t="s">
        <v>433</v>
      </c>
      <c r="D54" s="1050"/>
      <c r="E54" s="1048"/>
      <c r="F54" s="578"/>
      <c r="G54" s="579" t="s">
        <v>481</v>
      </c>
    </row>
    <row r="55" spans="1:7" s="40" customFormat="1" ht="75.75" customHeight="1">
      <c r="A55" s="323"/>
      <c r="B55" s="360"/>
      <c r="C55" s="375" t="s">
        <v>511</v>
      </c>
      <c r="D55" s="577"/>
      <c r="E55" s="577"/>
      <c r="F55" s="578" t="s">
        <v>425</v>
      </c>
      <c r="G55" s="579" t="s">
        <v>481</v>
      </c>
    </row>
    <row r="56" spans="1:7" s="40" customFormat="1" ht="54" customHeight="1">
      <c r="A56" s="323"/>
      <c r="B56" s="285"/>
      <c r="C56" s="325" t="s">
        <v>517</v>
      </c>
      <c r="D56" s="1039" t="s">
        <v>418</v>
      </c>
      <c r="E56" s="345" t="s">
        <v>426</v>
      </c>
      <c r="F56" s="341" t="s">
        <v>519</v>
      </c>
      <c r="G56" s="381" t="s">
        <v>495</v>
      </c>
    </row>
    <row r="57" spans="1:7" s="40" customFormat="1" ht="36">
      <c r="A57" s="323"/>
      <c r="B57" s="285"/>
      <c r="C57" s="165" t="s">
        <v>428</v>
      </c>
      <c r="D57" s="1040"/>
      <c r="E57" s="326"/>
      <c r="F57" s="171"/>
      <c r="G57" s="322"/>
    </row>
    <row r="58" spans="1:7" s="40" customFormat="1" ht="54">
      <c r="A58" s="323"/>
      <c r="B58" s="285"/>
      <c r="C58" s="283" t="s">
        <v>429</v>
      </c>
      <c r="D58" s="1040"/>
      <c r="E58" s="326"/>
      <c r="F58" s="171"/>
      <c r="G58" s="322"/>
    </row>
    <row r="59" spans="1:7" s="40" customFormat="1" ht="36">
      <c r="A59" s="323"/>
      <c r="B59" s="285"/>
      <c r="C59" s="283" t="s">
        <v>430</v>
      </c>
      <c r="D59" s="205"/>
      <c r="E59" s="326"/>
      <c r="F59" s="171"/>
      <c r="G59" s="322"/>
    </row>
    <row r="60" spans="1:7" s="40" customFormat="1" ht="44.45" customHeight="1">
      <c r="A60" s="323"/>
      <c r="B60" s="285"/>
      <c r="C60" s="283" t="s">
        <v>431</v>
      </c>
      <c r="D60" s="205"/>
      <c r="E60" s="326"/>
      <c r="F60" s="171"/>
      <c r="G60" s="322"/>
    </row>
    <row r="61" spans="1:7" s="40" customFormat="1" ht="36">
      <c r="A61" s="323"/>
      <c r="B61" s="285"/>
      <c r="C61" s="283" t="s">
        <v>434</v>
      </c>
      <c r="D61" s="205"/>
      <c r="E61" s="326"/>
      <c r="F61" s="171"/>
      <c r="G61" s="322"/>
    </row>
    <row r="62" spans="1:7" s="40" customFormat="1" ht="36">
      <c r="A62" s="323"/>
      <c r="B62" s="285"/>
      <c r="C62" s="283" t="s">
        <v>435</v>
      </c>
      <c r="D62" s="205"/>
      <c r="E62" s="326"/>
      <c r="F62" s="171"/>
      <c r="G62" s="322"/>
    </row>
    <row r="63" spans="1:7" s="40" customFormat="1" ht="36">
      <c r="A63" s="323"/>
      <c r="B63" s="285"/>
      <c r="C63" s="283" t="s">
        <v>427</v>
      </c>
      <c r="D63" s="205"/>
      <c r="E63" s="326"/>
      <c r="F63" s="171"/>
      <c r="G63" s="322"/>
    </row>
    <row r="64" spans="1:7" s="40" customFormat="1" ht="54">
      <c r="A64" s="323"/>
      <c r="B64" s="285"/>
      <c r="C64" s="383" t="s">
        <v>523</v>
      </c>
      <c r="D64" s="369"/>
      <c r="E64" s="577"/>
      <c r="F64" s="578" t="s">
        <v>518</v>
      </c>
      <c r="G64" s="563" t="s">
        <v>495</v>
      </c>
    </row>
    <row r="65" spans="1:7" s="40" customFormat="1" ht="54">
      <c r="A65" s="323"/>
      <c r="B65" s="285"/>
      <c r="C65" s="383" t="s">
        <v>522</v>
      </c>
      <c r="D65" s="369"/>
      <c r="E65" s="577"/>
      <c r="F65" s="578" t="s">
        <v>520</v>
      </c>
      <c r="G65" s="579" t="s">
        <v>481</v>
      </c>
    </row>
    <row r="66" spans="1:7" s="40" customFormat="1" ht="54">
      <c r="A66" s="323"/>
      <c r="B66" s="285"/>
      <c r="C66" s="383" t="s">
        <v>524</v>
      </c>
      <c r="D66" s="369"/>
      <c r="E66" s="577"/>
      <c r="F66" s="578" t="s">
        <v>521</v>
      </c>
      <c r="G66" s="563" t="s">
        <v>495</v>
      </c>
    </row>
    <row r="67" spans="1:7" s="40" customFormat="1" ht="77" customHeight="1">
      <c r="A67" s="323"/>
      <c r="B67" s="285"/>
      <c r="C67" s="325" t="s">
        <v>531</v>
      </c>
      <c r="D67" s="1039" t="s">
        <v>418</v>
      </c>
      <c r="E67" s="1039" t="s">
        <v>438</v>
      </c>
      <c r="F67" s="341"/>
      <c r="G67" s="320" t="s">
        <v>482</v>
      </c>
    </row>
    <row r="68" spans="1:7" s="40" customFormat="1" ht="54">
      <c r="A68" s="323"/>
      <c r="B68" s="285"/>
      <c r="C68" s="165" t="s">
        <v>440</v>
      </c>
      <c r="D68" s="1040"/>
      <c r="E68" s="1040"/>
      <c r="F68" s="171"/>
      <c r="G68" s="322"/>
    </row>
    <row r="69" spans="1:7" s="40" customFormat="1" ht="36">
      <c r="A69" s="323"/>
      <c r="B69" s="285"/>
      <c r="C69" s="165" t="s">
        <v>441</v>
      </c>
      <c r="D69" s="205"/>
      <c r="E69" s="326"/>
      <c r="F69" s="171"/>
      <c r="G69" s="322"/>
    </row>
    <row r="70" spans="1:7" s="40" customFormat="1" ht="90">
      <c r="A70" s="323"/>
      <c r="B70" s="285"/>
      <c r="C70" s="283" t="s">
        <v>442</v>
      </c>
      <c r="D70" s="205"/>
      <c r="E70" s="326"/>
      <c r="F70" s="171"/>
      <c r="G70" s="322"/>
    </row>
    <row r="71" spans="1:7" s="40" customFormat="1" ht="54">
      <c r="A71" s="323"/>
      <c r="B71" s="285"/>
      <c r="C71" s="580" t="s">
        <v>529</v>
      </c>
      <c r="D71" s="369"/>
      <c r="E71" s="577"/>
      <c r="F71" s="578" t="s">
        <v>439</v>
      </c>
      <c r="G71" s="579" t="s">
        <v>482</v>
      </c>
    </row>
    <row r="72" spans="1:7" s="40" customFormat="1" ht="41.45" customHeight="1">
      <c r="A72" s="323"/>
      <c r="B72" s="285"/>
      <c r="C72" s="325" t="s">
        <v>532</v>
      </c>
      <c r="D72" s="1039" t="s">
        <v>418</v>
      </c>
      <c r="E72" s="345" t="s">
        <v>409</v>
      </c>
      <c r="F72" s="341"/>
      <c r="G72" s="320" t="s">
        <v>481</v>
      </c>
    </row>
    <row r="73" spans="1:7" s="40" customFormat="1" ht="54">
      <c r="A73" s="323"/>
      <c r="B73" s="285"/>
      <c r="C73" s="165" t="s">
        <v>470</v>
      </c>
      <c r="D73" s="1040"/>
      <c r="E73" s="326"/>
      <c r="F73" s="171"/>
      <c r="G73" s="321" t="s">
        <v>481</v>
      </c>
    </row>
    <row r="74" spans="1:7" s="40" customFormat="1" ht="60.6" customHeight="1">
      <c r="A74" s="323"/>
      <c r="B74" s="285"/>
      <c r="C74" s="283" t="s">
        <v>461</v>
      </c>
      <c r="D74" s="1040"/>
      <c r="E74" s="326"/>
      <c r="F74" s="171"/>
      <c r="G74" s="321" t="s">
        <v>481</v>
      </c>
    </row>
    <row r="75" spans="1:7" s="40" customFormat="1" ht="63" customHeight="1">
      <c r="A75" s="323"/>
      <c r="B75" s="360"/>
      <c r="C75" s="205" t="s">
        <v>444</v>
      </c>
      <c r="D75" s="326"/>
      <c r="E75" s="326"/>
      <c r="F75" s="171"/>
      <c r="G75" s="321" t="s">
        <v>481</v>
      </c>
    </row>
    <row r="76" spans="1:7" s="40" customFormat="1" ht="54">
      <c r="A76" s="323"/>
      <c r="B76" s="285"/>
      <c r="C76" s="375" t="s">
        <v>530</v>
      </c>
      <c r="D76" s="375"/>
      <c r="E76" s="581"/>
      <c r="F76" s="562" t="s">
        <v>443</v>
      </c>
      <c r="G76" s="582" t="s">
        <v>481</v>
      </c>
    </row>
    <row r="77" spans="1:7" s="40" customFormat="1" ht="59" customHeight="1">
      <c r="A77" s="323"/>
      <c r="B77" s="285"/>
      <c r="C77" s="584" t="s">
        <v>533</v>
      </c>
      <c r="D77" s="1048" t="s">
        <v>445</v>
      </c>
      <c r="E77" s="369" t="s">
        <v>446</v>
      </c>
      <c r="F77" s="578"/>
      <c r="G77" s="585" t="s">
        <v>481</v>
      </c>
    </row>
    <row r="78" spans="1:7" s="40" customFormat="1" ht="36">
      <c r="A78" s="323"/>
      <c r="B78" s="285"/>
      <c r="C78" s="383" t="s">
        <v>714</v>
      </c>
      <c r="D78" s="1048"/>
      <c r="E78" s="369"/>
      <c r="F78" s="578"/>
      <c r="G78" s="579" t="s">
        <v>479</v>
      </c>
    </row>
    <row r="79" spans="1:7" s="40" customFormat="1" ht="54">
      <c r="A79" s="323"/>
      <c r="B79" s="285"/>
      <c r="C79" s="383" t="s">
        <v>471</v>
      </c>
      <c r="D79" s="561"/>
      <c r="E79" s="369"/>
      <c r="F79" s="578"/>
      <c r="G79" s="579" t="s">
        <v>479</v>
      </c>
    </row>
    <row r="80" spans="1:7" s="40" customFormat="1" ht="54">
      <c r="A80" s="323"/>
      <c r="B80" s="285"/>
      <c r="C80" s="383" t="s">
        <v>715</v>
      </c>
      <c r="D80" s="369"/>
      <c r="E80" s="577"/>
      <c r="F80" s="578" t="s">
        <v>447</v>
      </c>
      <c r="G80" s="579" t="s">
        <v>479</v>
      </c>
    </row>
    <row r="81" spans="1:8" s="40" customFormat="1" ht="57.6" customHeight="1">
      <c r="A81" s="323"/>
      <c r="B81" s="285"/>
      <c r="C81" s="325" t="s">
        <v>534</v>
      </c>
      <c r="D81" s="1039" t="s">
        <v>445</v>
      </c>
      <c r="E81" s="345" t="s">
        <v>448</v>
      </c>
      <c r="F81" s="341" t="s">
        <v>449</v>
      </c>
      <c r="G81" s="381" t="s">
        <v>495</v>
      </c>
    </row>
    <row r="82" spans="1:8" s="40" customFormat="1" ht="57.6" customHeight="1">
      <c r="A82" s="323"/>
      <c r="B82" s="285"/>
      <c r="C82" s="205" t="s">
        <v>535</v>
      </c>
      <c r="D82" s="1046"/>
      <c r="E82" s="326"/>
      <c r="F82" s="171"/>
      <c r="G82" s="324"/>
    </row>
    <row r="83" spans="1:8" s="40" customFormat="1" ht="58.25" customHeight="1">
      <c r="A83" s="323"/>
      <c r="B83" s="285"/>
      <c r="C83" s="325" t="s">
        <v>536</v>
      </c>
      <c r="D83" s="1039" t="s">
        <v>445</v>
      </c>
      <c r="E83" s="345" t="s">
        <v>397</v>
      </c>
      <c r="F83" s="341" t="s">
        <v>450</v>
      </c>
      <c r="G83" s="381" t="s">
        <v>495</v>
      </c>
    </row>
    <row r="84" spans="1:8" s="40" customFormat="1" ht="77.45" customHeight="1">
      <c r="A84" s="323"/>
      <c r="B84" s="285"/>
      <c r="C84" s="369" t="s">
        <v>537</v>
      </c>
      <c r="D84" s="1046"/>
      <c r="E84" s="326"/>
      <c r="F84" s="171"/>
      <c r="G84" s="358"/>
      <c r="H84" s="364"/>
    </row>
    <row r="85" spans="1:8" s="40" customFormat="1" ht="80" customHeight="1">
      <c r="A85" s="323"/>
      <c r="B85" s="285"/>
      <c r="C85" s="325" t="s">
        <v>538</v>
      </c>
      <c r="D85" s="1039" t="s">
        <v>445</v>
      </c>
      <c r="E85" s="345" t="s">
        <v>399</v>
      </c>
      <c r="F85" s="341" t="s">
        <v>459</v>
      </c>
      <c r="G85" s="381" t="s">
        <v>495</v>
      </c>
    </row>
    <row r="86" spans="1:8" s="40" customFormat="1" ht="75.599999999999994" customHeight="1" thickBot="1">
      <c r="A86" s="323"/>
      <c r="B86" s="285"/>
      <c r="C86" s="326" t="s">
        <v>539</v>
      </c>
      <c r="D86" s="1040"/>
      <c r="E86" s="326"/>
      <c r="F86" s="171"/>
      <c r="G86" s="358"/>
      <c r="H86" s="364"/>
    </row>
    <row r="87" spans="1:8" s="40" customFormat="1" ht="90">
      <c r="A87" s="323"/>
      <c r="B87" s="360"/>
      <c r="C87" s="464" t="s">
        <v>728</v>
      </c>
      <c r="D87" s="465"/>
      <c r="E87" s="466" t="s">
        <v>542</v>
      </c>
      <c r="F87" s="467"/>
      <c r="G87" s="468" t="s">
        <v>481</v>
      </c>
      <c r="H87" s="438"/>
    </row>
    <row r="88" spans="1:8" s="40" customFormat="1" ht="116" customHeight="1">
      <c r="A88" s="323"/>
      <c r="B88" s="360"/>
      <c r="C88" s="470" t="s">
        <v>729</v>
      </c>
      <c r="D88" s="450"/>
      <c r="E88" s="471" t="s">
        <v>543</v>
      </c>
      <c r="F88" s="472"/>
      <c r="G88" s="473" t="s">
        <v>481</v>
      </c>
      <c r="H88" s="364"/>
    </row>
    <row r="89" spans="1:8" s="40" customFormat="1" ht="63.6" customHeight="1">
      <c r="A89" s="323"/>
      <c r="B89" s="360"/>
      <c r="C89" s="470" t="s">
        <v>547</v>
      </c>
      <c r="D89" s="450"/>
      <c r="E89" s="471" t="s">
        <v>544</v>
      </c>
      <c r="F89" s="472"/>
      <c r="G89" s="473" t="s">
        <v>546</v>
      </c>
      <c r="H89" s="364"/>
    </row>
    <row r="90" spans="1:8" s="40" customFormat="1" ht="90">
      <c r="A90" s="323"/>
      <c r="B90" s="360"/>
      <c r="C90" s="470" t="s">
        <v>548</v>
      </c>
      <c r="D90" s="450"/>
      <c r="E90" s="471" t="s">
        <v>545</v>
      </c>
      <c r="F90" s="472"/>
      <c r="G90" s="473" t="s">
        <v>480</v>
      </c>
      <c r="H90" s="364"/>
    </row>
    <row r="91" spans="1:8" s="40" customFormat="1" ht="42" customHeight="1">
      <c r="A91" s="323"/>
      <c r="B91" s="360"/>
      <c r="C91" s="470" t="s">
        <v>549</v>
      </c>
      <c r="D91" s="495" t="s">
        <v>551</v>
      </c>
      <c r="E91" s="471"/>
      <c r="F91" s="495" t="s">
        <v>554</v>
      </c>
      <c r="G91" s="473" t="s">
        <v>479</v>
      </c>
      <c r="H91" s="364"/>
    </row>
    <row r="92" spans="1:8" s="40" customFormat="1" ht="45.6" customHeight="1" thickBot="1">
      <c r="A92" s="323"/>
      <c r="B92" s="427"/>
      <c r="C92" s="586" t="s">
        <v>550</v>
      </c>
      <c r="D92" s="587" t="s">
        <v>552</v>
      </c>
      <c r="E92" s="588"/>
      <c r="F92" s="587" t="s">
        <v>553</v>
      </c>
      <c r="G92" s="589" t="s">
        <v>483</v>
      </c>
      <c r="H92" s="364"/>
    </row>
    <row r="93" spans="1:8" s="40" customFormat="1" ht="55.25" customHeight="1">
      <c r="A93" s="336"/>
      <c r="B93" s="590" t="s">
        <v>540</v>
      </c>
      <c r="C93" s="591" t="s">
        <v>541</v>
      </c>
      <c r="D93" s="578" t="s">
        <v>400</v>
      </c>
      <c r="E93" s="369"/>
      <c r="F93" s="369" t="s">
        <v>405</v>
      </c>
      <c r="G93" s="592" t="s">
        <v>706</v>
      </c>
    </row>
    <row r="94" spans="1:8" s="40" customFormat="1" ht="20.65">
      <c r="A94" s="1055" t="s">
        <v>161</v>
      </c>
      <c r="B94" s="1056"/>
      <c r="C94" s="1056"/>
      <c r="D94" s="1056"/>
      <c r="E94" s="1056"/>
      <c r="F94" s="1056"/>
      <c r="G94" s="1057"/>
    </row>
    <row r="95" spans="1:8" s="158" customFormat="1" ht="63.75" customHeight="1">
      <c r="A95" s="382"/>
      <c r="B95" s="593" t="s">
        <v>555</v>
      </c>
      <c r="C95" s="594" t="s">
        <v>558</v>
      </c>
      <c r="D95" s="485"/>
      <c r="E95" s="485"/>
      <c r="F95" s="485" t="s">
        <v>402</v>
      </c>
      <c r="G95" s="541" t="s">
        <v>479</v>
      </c>
    </row>
    <row r="96" spans="1:8" s="158" customFormat="1" ht="36">
      <c r="A96" s="384"/>
      <c r="B96" s="385" t="s">
        <v>556</v>
      </c>
      <c r="C96" s="386" t="s">
        <v>557</v>
      </c>
      <c r="D96" s="375"/>
      <c r="E96" s="375"/>
      <c r="F96" s="375" t="s">
        <v>404</v>
      </c>
      <c r="G96" s="376" t="s">
        <v>479</v>
      </c>
    </row>
  </sheetData>
  <mergeCells count="38">
    <mergeCell ref="A1:G1"/>
    <mergeCell ref="A2:G2"/>
    <mergeCell ref="B4:G4"/>
    <mergeCell ref="B3:G3"/>
    <mergeCell ref="B7:G7"/>
    <mergeCell ref="A10:G10"/>
    <mergeCell ref="A94:G94"/>
    <mergeCell ref="B5:G5"/>
    <mergeCell ref="B6:G6"/>
    <mergeCell ref="B8:G8"/>
    <mergeCell ref="E25:E28"/>
    <mergeCell ref="C24:C28"/>
    <mergeCell ref="D25:D28"/>
    <mergeCell ref="A29:A31"/>
    <mergeCell ref="B29:B31"/>
    <mergeCell ref="C29:C31"/>
    <mergeCell ref="D29:D31"/>
    <mergeCell ref="D46:D52"/>
    <mergeCell ref="D35:D37"/>
    <mergeCell ref="A32:G32"/>
    <mergeCell ref="A34:G34"/>
    <mergeCell ref="F50:F52"/>
    <mergeCell ref="D77:D78"/>
    <mergeCell ref="D53:D54"/>
    <mergeCell ref="E53:E54"/>
    <mergeCell ref="D56:D58"/>
    <mergeCell ref="D81:D82"/>
    <mergeCell ref="D83:D84"/>
    <mergeCell ref="D85:D86"/>
    <mergeCell ref="D67:D68"/>
    <mergeCell ref="E67:E68"/>
    <mergeCell ref="D72:D74"/>
    <mergeCell ref="D11:D13"/>
    <mergeCell ref="C11:C12"/>
    <mergeCell ref="E13:E15"/>
    <mergeCell ref="C17:C20"/>
    <mergeCell ref="D17:D20"/>
    <mergeCell ref="E19:E20"/>
  </mergeCells>
  <phoneticPr fontId="3" type="noConversion"/>
  <printOptions horizontalCentered="1"/>
  <pageMargins left="0.39370078740157499" right="0.39370078740157499" top="0.734251969" bottom="0.734251969" header="0.34055118099999998" footer="0.34055118099999998"/>
  <pageSetup paperSize="9" scale="94" fitToHeight="0" orientation="landscape" r:id="rId1"/>
  <headerFooter alignWithMargins="0">
    <oddHeader>&amp;R&amp;"TH SarabunPSK,Bold"&amp;16แบบฟอร์ม สป.อว. IS-1</oddHeader>
    <oddFooter>&amp;C&amp;"TH SarabunPSK,Regular"&amp;14&amp;P</oddFooter>
  </headerFooter>
  <rowBreaks count="1" manualBreakCount="1">
    <brk id="33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G334"/>
  <sheetViews>
    <sheetView tabSelected="1" zoomScale="80" zoomScaleNormal="80" zoomScaleSheetLayoutView="70" zoomScalePageLayoutView="90" workbookViewId="0">
      <selection sqref="A1:O1"/>
    </sheetView>
  </sheetViews>
  <sheetFormatPr defaultColWidth="9.1328125" defaultRowHeight="24"/>
  <cols>
    <col min="1" max="1" width="15.6640625" style="406" customWidth="1"/>
    <col min="2" max="2" width="48.53125" style="406" customWidth="1"/>
    <col min="3" max="3" width="7.6640625" style="406" customWidth="1"/>
    <col min="4" max="4" width="8.86328125" style="413" customWidth="1"/>
    <col min="5" max="5" width="8.86328125" style="401" customWidth="1"/>
    <col min="6" max="6" width="13.33203125" style="421" customWidth="1"/>
    <col min="7" max="7" width="11" style="406" customWidth="1"/>
    <col min="8" max="8" width="11.86328125" style="420" customWidth="1"/>
    <col min="9" max="9" width="10.6640625" style="422" customWidth="1"/>
    <col min="10" max="10" width="10.6640625" style="406" customWidth="1"/>
    <col min="11" max="12" width="11.46484375" style="406" customWidth="1"/>
    <col min="13" max="13" width="11.33203125" style="406" customWidth="1"/>
    <col min="14" max="14" width="12.6640625" style="420" customWidth="1"/>
    <col min="15" max="15" width="16" style="406" customWidth="1"/>
    <col min="16" max="16" width="20.1328125" style="406" customWidth="1"/>
    <col min="17" max="16384" width="9.1328125" style="406"/>
  </cols>
  <sheetData>
    <row r="1" spans="1:15" s="387" customFormat="1" ht="29.25" customHeight="1">
      <c r="A1" s="1154" t="s">
        <v>694</v>
      </c>
      <c r="B1" s="1154"/>
      <c r="C1" s="1154"/>
      <c r="D1" s="1154"/>
      <c r="E1" s="1154"/>
      <c r="F1" s="1154"/>
      <c r="G1" s="1154"/>
      <c r="H1" s="1154"/>
      <c r="I1" s="1154"/>
      <c r="J1" s="1154"/>
      <c r="K1" s="1154"/>
      <c r="L1" s="1154"/>
      <c r="M1" s="1154"/>
      <c r="N1" s="1154"/>
      <c r="O1" s="1154"/>
    </row>
    <row r="2" spans="1:15" s="387" customFormat="1" ht="20.65">
      <c r="A2" s="388" t="s">
        <v>695</v>
      </c>
      <c r="B2" s="389"/>
      <c r="C2" s="389"/>
      <c r="D2" s="389"/>
      <c r="E2" s="392"/>
      <c r="F2" s="389"/>
      <c r="G2" s="389"/>
      <c r="H2" s="389"/>
      <c r="I2" s="390"/>
      <c r="J2" s="389"/>
      <c r="K2" s="389"/>
      <c r="L2" s="389"/>
      <c r="M2" s="389"/>
      <c r="N2" s="389"/>
      <c r="O2" s="389"/>
    </row>
    <row r="3" spans="1:15" s="387" customFormat="1" ht="20.65">
      <c r="A3" s="391" t="s">
        <v>145</v>
      </c>
      <c r="B3" s="391"/>
      <c r="C3" s="391"/>
      <c r="D3" s="391"/>
      <c r="E3" s="391"/>
      <c r="F3" s="391"/>
      <c r="G3" s="391"/>
      <c r="H3" s="392"/>
      <c r="I3" s="393"/>
      <c r="J3" s="391"/>
      <c r="K3" s="391"/>
      <c r="L3" s="391"/>
      <c r="M3" s="391"/>
      <c r="N3" s="391"/>
      <c r="O3" s="389"/>
    </row>
    <row r="4" spans="1:15" s="387" customFormat="1" ht="21.75" customHeight="1">
      <c r="A4" s="394" t="s">
        <v>589</v>
      </c>
      <c r="B4" s="388"/>
      <c r="C4" s="391"/>
      <c r="D4" s="391"/>
      <c r="E4" s="391"/>
      <c r="F4" s="391"/>
      <c r="G4" s="392"/>
      <c r="H4" s="1155" t="s">
        <v>719</v>
      </c>
      <c r="I4" s="1155"/>
      <c r="J4" s="1155"/>
      <c r="K4" s="1155"/>
      <c r="L4" s="1155"/>
      <c r="M4" s="1155"/>
      <c r="N4" s="1155"/>
      <c r="O4" s="1155"/>
    </row>
    <row r="5" spans="1:15" s="387" customFormat="1" ht="20.65">
      <c r="A5" s="395" t="s">
        <v>609</v>
      </c>
      <c r="B5" s="395"/>
      <c r="C5" s="395"/>
      <c r="D5" s="391"/>
      <c r="E5" s="391"/>
      <c r="F5" s="391"/>
      <c r="G5" s="395"/>
      <c r="H5" s="1156" t="s">
        <v>693</v>
      </c>
      <c r="I5" s="1156"/>
      <c r="J5" s="1156"/>
      <c r="K5" s="1156"/>
      <c r="L5" s="1156"/>
      <c r="M5" s="1156"/>
      <c r="N5" s="1156"/>
      <c r="O5" s="430"/>
    </row>
    <row r="6" spans="1:15" s="387" customFormat="1" ht="21.75" customHeight="1">
      <c r="A6" s="395" t="s">
        <v>610</v>
      </c>
      <c r="B6" s="395"/>
      <c r="C6" s="395"/>
      <c r="D6" s="395"/>
      <c r="E6" s="395"/>
      <c r="F6" s="391"/>
      <c r="G6" s="395"/>
      <c r="H6" s="1153" t="s">
        <v>692</v>
      </c>
      <c r="I6" s="1153"/>
      <c r="J6" s="1153"/>
      <c r="K6" s="1153"/>
      <c r="L6" s="1153"/>
      <c r="M6" s="1153"/>
      <c r="N6" s="1153"/>
      <c r="O6" s="430"/>
    </row>
    <row r="7" spans="1:15" s="387" customFormat="1" ht="21.75" customHeight="1">
      <c r="A7" s="1170" t="s">
        <v>611</v>
      </c>
      <c r="B7" s="1170"/>
      <c r="C7" s="395"/>
      <c r="D7" s="395"/>
      <c r="E7" s="395"/>
      <c r="F7" s="392"/>
      <c r="G7" s="392"/>
      <c r="H7" s="1153" t="s">
        <v>691</v>
      </c>
      <c r="I7" s="1153"/>
      <c r="J7" s="1153"/>
      <c r="K7" s="1153"/>
      <c r="L7" s="1153"/>
      <c r="M7" s="1153"/>
      <c r="N7" s="1153"/>
      <c r="O7" s="389"/>
    </row>
    <row r="8" spans="1:15" s="387" customFormat="1" ht="20.65">
      <c r="A8" s="396" t="s">
        <v>559</v>
      </c>
      <c r="B8" s="391"/>
      <c r="C8" s="391"/>
      <c r="D8" s="391"/>
      <c r="E8" s="391"/>
      <c r="F8" s="392"/>
      <c r="G8" s="392"/>
      <c r="H8" s="396" t="s">
        <v>560</v>
      </c>
      <c r="I8" s="397"/>
      <c r="J8" s="391"/>
      <c r="K8" s="391"/>
      <c r="L8" s="391"/>
      <c r="M8" s="391"/>
      <c r="N8" s="391"/>
      <c r="O8" s="389"/>
    </row>
    <row r="9" spans="1:15" s="387" customFormat="1" ht="20.65">
      <c r="A9" s="395" t="s">
        <v>561</v>
      </c>
      <c r="B9" s="395"/>
      <c r="C9" s="395"/>
      <c r="D9" s="391"/>
      <c r="E9" s="391"/>
      <c r="F9" s="391"/>
      <c r="G9" s="395"/>
      <c r="H9" s="1128" t="s">
        <v>562</v>
      </c>
      <c r="I9" s="1128"/>
      <c r="J9" s="1128"/>
      <c r="K9" s="1128"/>
      <c r="L9" s="1128"/>
      <c r="M9" s="1128"/>
      <c r="N9" s="1128"/>
      <c r="O9" s="389"/>
    </row>
    <row r="10" spans="1:15" s="387" customFormat="1" ht="21.75" customHeight="1">
      <c r="B10" s="395"/>
      <c r="C10" s="395"/>
      <c r="D10" s="391"/>
      <c r="E10" s="391"/>
      <c r="F10" s="391"/>
      <c r="G10" s="395"/>
      <c r="H10" s="1128" t="s">
        <v>563</v>
      </c>
      <c r="I10" s="1128"/>
      <c r="J10" s="1128"/>
      <c r="K10" s="1128"/>
      <c r="L10" s="1128"/>
      <c r="M10" s="1128"/>
      <c r="N10" s="1128"/>
      <c r="O10" s="398"/>
    </row>
    <row r="11" spans="1:15" s="404" customFormat="1">
      <c r="A11" s="399"/>
      <c r="B11" s="400"/>
      <c r="C11" s="401"/>
      <c r="D11" s="400"/>
      <c r="E11" s="400"/>
      <c r="F11" s="401"/>
      <c r="G11" s="400"/>
      <c r="H11" s="402"/>
      <c r="I11" s="403"/>
      <c r="J11" s="400"/>
      <c r="K11" s="400"/>
      <c r="L11" s="400"/>
      <c r="M11" s="400"/>
      <c r="N11" s="400"/>
      <c r="O11" s="400"/>
    </row>
    <row r="12" spans="1:15">
      <c r="A12" s="1137" t="s">
        <v>146</v>
      </c>
      <c r="B12" s="1173" t="s">
        <v>5</v>
      </c>
      <c r="C12" s="982" t="s">
        <v>147</v>
      </c>
      <c r="D12" s="1173" t="s">
        <v>154</v>
      </c>
      <c r="E12" s="1163" t="s">
        <v>148</v>
      </c>
      <c r="F12" s="1164"/>
      <c r="G12" s="1136" t="s">
        <v>149</v>
      </c>
      <c r="H12" s="1137"/>
      <c r="I12" s="1137"/>
      <c r="J12" s="1137" t="s">
        <v>150</v>
      </c>
      <c r="K12" s="1137"/>
      <c r="L12" s="1137"/>
      <c r="M12" s="1137"/>
      <c r="N12" s="1137"/>
      <c r="O12" s="1134" t="s">
        <v>151</v>
      </c>
    </row>
    <row r="13" spans="1:15" ht="41.25" customHeight="1" thickBot="1">
      <c r="A13" s="1173"/>
      <c r="B13" s="1174"/>
      <c r="C13" s="983" t="s">
        <v>152</v>
      </c>
      <c r="D13" s="1174"/>
      <c r="E13" s="1165" t="s">
        <v>436</v>
      </c>
      <c r="F13" s="1166"/>
      <c r="G13" s="444">
        <v>2563</v>
      </c>
      <c r="H13" s="405">
        <v>2564</v>
      </c>
      <c r="I13" s="445" t="s">
        <v>466</v>
      </c>
      <c r="J13" s="405">
        <v>1</v>
      </c>
      <c r="K13" s="405">
        <v>2</v>
      </c>
      <c r="L13" s="405">
        <v>3</v>
      </c>
      <c r="M13" s="405">
        <v>4</v>
      </c>
      <c r="N13" s="405">
        <v>5</v>
      </c>
      <c r="O13" s="1135"/>
    </row>
    <row r="14" spans="1:15" ht="24.4" thickBot="1">
      <c r="A14" s="1130" t="s">
        <v>16</v>
      </c>
      <c r="B14" s="1131"/>
      <c r="C14" s="984">
        <v>45</v>
      </c>
      <c r="D14" s="862"/>
      <c r="E14" s="1167"/>
      <c r="F14" s="1167"/>
      <c r="G14" s="863"/>
      <c r="H14" s="864"/>
      <c r="I14" s="865"/>
      <c r="J14" s="863"/>
      <c r="K14" s="863"/>
      <c r="L14" s="863"/>
      <c r="M14" s="863"/>
      <c r="N14" s="863"/>
      <c r="O14" s="866"/>
    </row>
    <row r="15" spans="1:15" ht="29.45" customHeight="1">
      <c r="A15" s="1105" t="s">
        <v>505</v>
      </c>
      <c r="B15" s="1102" t="s">
        <v>576</v>
      </c>
      <c r="C15" s="1110" t="s">
        <v>821</v>
      </c>
      <c r="D15" s="1116" t="s">
        <v>158</v>
      </c>
      <c r="E15" s="1113" t="s">
        <v>817</v>
      </c>
      <c r="F15" s="867" t="s">
        <v>818</v>
      </c>
      <c r="G15" s="642">
        <v>81</v>
      </c>
      <c r="H15" s="642">
        <v>67</v>
      </c>
      <c r="I15" s="737">
        <v>65</v>
      </c>
      <c r="J15" s="870">
        <v>42</v>
      </c>
      <c r="K15" s="871">
        <v>46</v>
      </c>
      <c r="L15" s="871">
        <v>50</v>
      </c>
      <c r="M15" s="871">
        <v>54</v>
      </c>
      <c r="N15" s="872">
        <v>58</v>
      </c>
      <c r="O15" s="1107" t="s">
        <v>823</v>
      </c>
    </row>
    <row r="16" spans="1:15">
      <c r="A16" s="1106"/>
      <c r="B16" s="1103"/>
      <c r="C16" s="1111"/>
      <c r="D16" s="1117"/>
      <c r="E16" s="1114"/>
      <c r="F16" s="868" t="s">
        <v>819</v>
      </c>
      <c r="G16" s="512">
        <v>10</v>
      </c>
      <c r="H16" s="512">
        <v>24</v>
      </c>
      <c r="I16" s="801">
        <v>9</v>
      </c>
      <c r="J16" s="873">
        <v>4</v>
      </c>
      <c r="K16" s="874">
        <v>5</v>
      </c>
      <c r="L16" s="874">
        <v>6</v>
      </c>
      <c r="M16" s="874">
        <v>7</v>
      </c>
      <c r="N16" s="875">
        <v>8</v>
      </c>
      <c r="O16" s="1108"/>
    </row>
    <row r="17" spans="1:16" ht="24.4" thickBot="1">
      <c r="A17" s="1106"/>
      <c r="B17" s="1103"/>
      <c r="C17" s="1111"/>
      <c r="D17" s="1117"/>
      <c r="E17" s="1114"/>
      <c r="F17" s="869" t="s">
        <v>820</v>
      </c>
      <c r="G17" s="973">
        <v>35</v>
      </c>
      <c r="H17" s="973">
        <v>17</v>
      </c>
      <c r="I17" s="974">
        <v>13</v>
      </c>
      <c r="J17" s="876">
        <f>K17-2</f>
        <v>4</v>
      </c>
      <c r="K17" s="877">
        <f>L17-2</f>
        <v>6</v>
      </c>
      <c r="L17" s="877">
        <v>8</v>
      </c>
      <c r="M17" s="877">
        <f>L17+2</f>
        <v>10</v>
      </c>
      <c r="N17" s="878">
        <f>M17+2</f>
        <v>12</v>
      </c>
      <c r="O17" s="1108"/>
    </row>
    <row r="18" spans="1:16" ht="24.4" thickBot="1">
      <c r="A18" s="1106"/>
      <c r="B18" s="1103"/>
      <c r="C18" s="1112"/>
      <c r="D18" s="1117"/>
      <c r="E18" s="1115"/>
      <c r="F18" s="688">
        <v>64</v>
      </c>
      <c r="G18" s="975">
        <f>SUM(G17,G16,G15)</f>
        <v>126</v>
      </c>
      <c r="H18" s="975">
        <f>SUM(H17,H16,H15)</f>
        <v>108</v>
      </c>
      <c r="I18" s="976">
        <f>SUM(I17,I16,I15)</f>
        <v>87</v>
      </c>
      <c r="J18" s="879">
        <f>SUM(J15,J16,J17)</f>
        <v>50</v>
      </c>
      <c r="K18" s="880">
        <f>SUM(K15:K17)</f>
        <v>57</v>
      </c>
      <c r="L18" s="880">
        <f>SUM(L17,L16,L15)</f>
        <v>64</v>
      </c>
      <c r="M18" s="880">
        <f>SUM(M17,M16,M15)</f>
        <v>71</v>
      </c>
      <c r="N18" s="881">
        <f>SUM(N17,N16,N15)</f>
        <v>78</v>
      </c>
      <c r="O18" s="1109"/>
    </row>
    <row r="19" spans="1:16" ht="25.25" customHeight="1">
      <c r="A19" s="1106"/>
      <c r="B19" s="1103"/>
      <c r="C19" s="1111">
        <v>8</v>
      </c>
      <c r="D19" s="1117"/>
      <c r="E19" s="1157" t="s">
        <v>587</v>
      </c>
      <c r="F19" s="601" t="s">
        <v>599</v>
      </c>
      <c r="G19" s="602" t="s">
        <v>613</v>
      </c>
      <c r="H19" s="602" t="s">
        <v>613</v>
      </c>
      <c r="I19" s="673">
        <v>25</v>
      </c>
      <c r="J19" s="674">
        <v>23</v>
      </c>
      <c r="K19" s="602">
        <v>24</v>
      </c>
      <c r="L19" s="602">
        <v>25</v>
      </c>
      <c r="M19" s="602">
        <v>26</v>
      </c>
      <c r="N19" s="603">
        <v>27</v>
      </c>
      <c r="O19" s="1129" t="s">
        <v>806</v>
      </c>
      <c r="P19" s="1127"/>
    </row>
    <row r="20" spans="1:16" ht="25.25" customHeight="1">
      <c r="A20" s="1106"/>
      <c r="B20" s="1103"/>
      <c r="C20" s="1111"/>
      <c r="D20" s="1117"/>
      <c r="E20" s="1095"/>
      <c r="F20" s="449" t="s">
        <v>595</v>
      </c>
      <c r="G20" s="676">
        <v>191</v>
      </c>
      <c r="H20" s="676">
        <v>217</v>
      </c>
      <c r="I20" s="677">
        <v>206</v>
      </c>
      <c r="J20" s="678">
        <v>164</v>
      </c>
      <c r="K20" s="676">
        <v>172</v>
      </c>
      <c r="L20" s="676">
        <v>180</v>
      </c>
      <c r="M20" s="676">
        <v>188</v>
      </c>
      <c r="N20" s="679">
        <v>196</v>
      </c>
      <c r="O20" s="1129"/>
      <c r="P20" s="1127"/>
    </row>
    <row r="21" spans="1:16" ht="25.25" customHeight="1">
      <c r="A21" s="1106"/>
      <c r="B21" s="1103"/>
      <c r="C21" s="1111"/>
      <c r="D21" s="1117"/>
      <c r="E21" s="1095"/>
      <c r="F21" s="449" t="s">
        <v>594</v>
      </c>
      <c r="G21" s="680">
        <v>27</v>
      </c>
      <c r="H21" s="680">
        <v>28</v>
      </c>
      <c r="I21" s="681">
        <v>27</v>
      </c>
      <c r="J21" s="682">
        <v>22</v>
      </c>
      <c r="K21" s="680">
        <v>23</v>
      </c>
      <c r="L21" s="680">
        <v>24</v>
      </c>
      <c r="M21" s="680">
        <v>25</v>
      </c>
      <c r="N21" s="683">
        <v>26</v>
      </c>
      <c r="O21" s="1129"/>
      <c r="P21" s="1144"/>
    </row>
    <row r="22" spans="1:16" ht="25.25" customHeight="1">
      <c r="A22" s="1106"/>
      <c r="B22" s="1103"/>
      <c r="C22" s="1111"/>
      <c r="D22" s="1117"/>
      <c r="E22" s="1095"/>
      <c r="F22" s="449" t="s">
        <v>596</v>
      </c>
      <c r="G22" s="443">
        <v>35</v>
      </c>
      <c r="H22" s="443">
        <v>36</v>
      </c>
      <c r="I22" s="446">
        <v>23</v>
      </c>
      <c r="J22" s="684">
        <f>K22-2</f>
        <v>16</v>
      </c>
      <c r="K22" s="512">
        <f>L22-2</f>
        <v>18</v>
      </c>
      <c r="L22" s="512">
        <v>20</v>
      </c>
      <c r="M22" s="512">
        <f>L22+2</f>
        <v>22</v>
      </c>
      <c r="N22" s="530">
        <f>M22+2</f>
        <v>24</v>
      </c>
      <c r="O22" s="1129"/>
      <c r="P22" s="1144"/>
    </row>
    <row r="23" spans="1:16" ht="25.25" customHeight="1">
      <c r="A23" s="1106"/>
      <c r="B23" s="1103"/>
      <c r="C23" s="1111"/>
      <c r="D23" s="1117"/>
      <c r="E23" s="1095"/>
      <c r="F23" s="449" t="s">
        <v>597</v>
      </c>
      <c r="G23" s="443" t="s">
        <v>613</v>
      </c>
      <c r="H23" s="443" t="s">
        <v>613</v>
      </c>
      <c r="I23" s="446" t="s">
        <v>613</v>
      </c>
      <c r="J23" s="685">
        <v>3</v>
      </c>
      <c r="K23" s="443">
        <v>4</v>
      </c>
      <c r="L23" s="443">
        <v>5</v>
      </c>
      <c r="M23" s="443">
        <v>6</v>
      </c>
      <c r="N23" s="446">
        <v>7</v>
      </c>
      <c r="O23" s="1129"/>
      <c r="P23" s="1133"/>
    </row>
    <row r="24" spans="1:16" ht="25.25" customHeight="1" thickBot="1">
      <c r="A24" s="1106"/>
      <c r="B24" s="1103"/>
      <c r="C24" s="1111"/>
      <c r="D24" s="1117"/>
      <c r="E24" s="1095"/>
      <c r="F24" s="729" t="s">
        <v>598</v>
      </c>
      <c r="G24" s="730" t="s">
        <v>613</v>
      </c>
      <c r="H24" s="730">
        <v>9</v>
      </c>
      <c r="I24" s="731">
        <v>7</v>
      </c>
      <c r="J24" s="882">
        <v>3</v>
      </c>
      <c r="K24" s="730">
        <v>4</v>
      </c>
      <c r="L24" s="730">
        <v>5</v>
      </c>
      <c r="M24" s="730">
        <v>6</v>
      </c>
      <c r="N24" s="731">
        <v>7</v>
      </c>
      <c r="O24" s="1129"/>
      <c r="P24" s="1133"/>
    </row>
    <row r="25" spans="1:16" ht="26" customHeight="1" thickBot="1">
      <c r="A25" s="1106"/>
      <c r="B25" s="1104"/>
      <c r="C25" s="1132"/>
      <c r="D25" s="1118"/>
      <c r="E25" s="1158"/>
      <c r="F25" s="688">
        <v>259</v>
      </c>
      <c r="G25" s="837">
        <f>SUM(G20,G21,G22)</f>
        <v>253</v>
      </c>
      <c r="H25" s="837">
        <f>SUM(H24,H22,H21,H20)</f>
        <v>290</v>
      </c>
      <c r="I25" s="888">
        <f>SUM(I19,I20,I21,I22,I24)</f>
        <v>288</v>
      </c>
      <c r="J25" s="688">
        <v>231</v>
      </c>
      <c r="K25" s="689">
        <v>245</v>
      </c>
      <c r="L25" s="689">
        <v>259</v>
      </c>
      <c r="M25" s="689">
        <v>273</v>
      </c>
      <c r="N25" s="690">
        <v>287</v>
      </c>
      <c r="O25" s="1126"/>
      <c r="P25" s="492"/>
    </row>
    <row r="26" spans="1:16" ht="34.25" customHeight="1">
      <c r="A26" s="1106"/>
      <c r="B26" s="1123" t="s">
        <v>577</v>
      </c>
      <c r="C26" s="1141">
        <v>9</v>
      </c>
      <c r="D26" s="1145" t="s">
        <v>186</v>
      </c>
      <c r="E26" s="1159" t="s">
        <v>587</v>
      </c>
      <c r="F26" s="601" t="s">
        <v>600</v>
      </c>
      <c r="G26" s="855">
        <v>365.5</v>
      </c>
      <c r="H26" s="855">
        <v>365.5</v>
      </c>
      <c r="I26" s="884">
        <v>230</v>
      </c>
      <c r="J26" s="601">
        <v>198</v>
      </c>
      <c r="K26" s="602">
        <v>209</v>
      </c>
      <c r="L26" s="602">
        <v>220</v>
      </c>
      <c r="M26" s="602">
        <v>231</v>
      </c>
      <c r="N26" s="603">
        <v>242</v>
      </c>
      <c r="O26" s="1125" t="s">
        <v>642</v>
      </c>
      <c r="P26" s="1127"/>
    </row>
    <row r="27" spans="1:16" ht="29.45" customHeight="1">
      <c r="A27" s="1106"/>
      <c r="B27" s="1090"/>
      <c r="C27" s="1142"/>
      <c r="D27" s="1146"/>
      <c r="E27" s="1095"/>
      <c r="F27" s="449" t="s">
        <v>601</v>
      </c>
      <c r="G27" s="851" t="s">
        <v>613</v>
      </c>
      <c r="H27" s="739" t="s">
        <v>613</v>
      </c>
      <c r="I27" s="885">
        <v>43.77</v>
      </c>
      <c r="J27" s="531">
        <v>63</v>
      </c>
      <c r="K27" s="493">
        <v>66.5</v>
      </c>
      <c r="L27" s="493">
        <v>70</v>
      </c>
      <c r="M27" s="493">
        <v>73.5</v>
      </c>
      <c r="N27" s="532">
        <v>77</v>
      </c>
      <c r="O27" s="1129"/>
      <c r="P27" s="1127"/>
    </row>
    <row r="28" spans="1:16" ht="30" customHeight="1">
      <c r="A28" s="1106"/>
      <c r="B28" s="1090"/>
      <c r="C28" s="1142"/>
      <c r="D28" s="1146"/>
      <c r="E28" s="1095"/>
      <c r="F28" s="449" t="s">
        <v>602</v>
      </c>
      <c r="G28" s="886" t="s">
        <v>768</v>
      </c>
      <c r="H28" s="886" t="s">
        <v>769</v>
      </c>
      <c r="I28" s="887" t="s">
        <v>770</v>
      </c>
      <c r="J28" s="696">
        <v>35.1</v>
      </c>
      <c r="K28" s="697">
        <v>37.049999999999997</v>
      </c>
      <c r="L28" s="697">
        <v>39</v>
      </c>
      <c r="M28" s="697">
        <v>40.950000000000003</v>
      </c>
      <c r="N28" s="698">
        <v>42.9</v>
      </c>
      <c r="O28" s="1129"/>
      <c r="P28" s="1127"/>
    </row>
    <row r="29" spans="1:16" ht="30.6" customHeight="1" thickBot="1">
      <c r="A29" s="604"/>
      <c r="B29" s="1090"/>
      <c r="C29" s="1142"/>
      <c r="D29" s="1146"/>
      <c r="E29" s="1095"/>
      <c r="F29" s="699" t="s">
        <v>603</v>
      </c>
      <c r="G29" s="701" t="s">
        <v>771</v>
      </c>
      <c r="H29" s="701" t="s">
        <v>772</v>
      </c>
      <c r="I29" s="702" t="s">
        <v>773</v>
      </c>
      <c r="J29" s="700">
        <v>34.65</v>
      </c>
      <c r="K29" s="701">
        <v>36.57</v>
      </c>
      <c r="L29" s="701">
        <v>38.5</v>
      </c>
      <c r="M29" s="701">
        <v>40.42</v>
      </c>
      <c r="N29" s="702">
        <v>42.35</v>
      </c>
      <c r="O29" s="1129"/>
      <c r="P29" s="1127"/>
    </row>
    <row r="30" spans="1:16" ht="26.45" customHeight="1" thickBot="1">
      <c r="A30" s="604"/>
      <c r="B30" s="1091"/>
      <c r="C30" s="1143"/>
      <c r="D30" s="1147"/>
      <c r="E30" s="1160"/>
      <c r="F30" s="554">
        <v>367.5</v>
      </c>
      <c r="G30" s="883">
        <f>SUM(G29,G28,G26)</f>
        <v>365.5</v>
      </c>
      <c r="H30" s="883">
        <f>SUM(H29,H28,H26)</f>
        <v>365.5</v>
      </c>
      <c r="I30" s="704">
        <f>SUM(I26,I27,I28,I29)</f>
        <v>273.77</v>
      </c>
      <c r="J30" s="705">
        <v>330.74</v>
      </c>
      <c r="K30" s="706">
        <v>349.12</v>
      </c>
      <c r="L30" s="706">
        <v>367.5</v>
      </c>
      <c r="M30" s="706">
        <v>385.88</v>
      </c>
      <c r="N30" s="707">
        <v>404.26</v>
      </c>
      <c r="O30" s="1126"/>
      <c r="P30" s="407"/>
    </row>
    <row r="31" spans="1:16" ht="60" customHeight="1" thickBot="1">
      <c r="A31" s="604"/>
      <c r="B31" s="447" t="s">
        <v>578</v>
      </c>
      <c r="C31" s="985">
        <v>5</v>
      </c>
      <c r="D31" s="428" t="s">
        <v>186</v>
      </c>
      <c r="E31" s="708" t="s">
        <v>587</v>
      </c>
      <c r="F31" s="554">
        <v>25</v>
      </c>
      <c r="G31" s="555">
        <v>30.65</v>
      </c>
      <c r="H31" s="555">
        <v>30</v>
      </c>
      <c r="I31" s="556">
        <v>30</v>
      </c>
      <c r="J31" s="554">
        <v>20</v>
      </c>
      <c r="K31" s="709">
        <v>22.5</v>
      </c>
      <c r="L31" s="709">
        <v>25</v>
      </c>
      <c r="M31" s="709">
        <v>27.5</v>
      </c>
      <c r="N31" s="710">
        <v>30</v>
      </c>
      <c r="O31" s="711" t="s">
        <v>781</v>
      </c>
      <c r="P31" s="712"/>
    </row>
    <row r="32" spans="1:16" ht="61.25" customHeight="1" thickBot="1">
      <c r="A32" s="604"/>
      <c r="B32" s="447" t="s">
        <v>579</v>
      </c>
      <c r="C32" s="985">
        <v>5</v>
      </c>
      <c r="D32" s="428" t="s">
        <v>158</v>
      </c>
      <c r="E32" s="708" t="s">
        <v>587</v>
      </c>
      <c r="F32" s="557">
        <v>25</v>
      </c>
      <c r="G32" s="555">
        <v>5</v>
      </c>
      <c r="H32" s="555">
        <v>15</v>
      </c>
      <c r="I32" s="556">
        <v>27</v>
      </c>
      <c r="J32" s="557">
        <v>15</v>
      </c>
      <c r="K32" s="713">
        <v>20</v>
      </c>
      <c r="L32" s="713">
        <v>25</v>
      </c>
      <c r="M32" s="713">
        <v>30</v>
      </c>
      <c r="N32" s="714">
        <v>35</v>
      </c>
      <c r="O32" s="715" t="s">
        <v>782</v>
      </c>
      <c r="P32" s="712"/>
    </row>
    <row r="33" spans="1:33" ht="63.6" customHeight="1">
      <c r="A33" s="604"/>
      <c r="B33" s="1123" t="s">
        <v>580</v>
      </c>
      <c r="C33" s="987" t="s">
        <v>822</v>
      </c>
      <c r="D33" s="1171" t="s">
        <v>463</v>
      </c>
      <c r="E33" s="691" t="s">
        <v>608</v>
      </c>
      <c r="F33" s="716">
        <v>5</v>
      </c>
      <c r="G33" s="717" t="s">
        <v>613</v>
      </c>
      <c r="H33" s="717" t="s">
        <v>613</v>
      </c>
      <c r="I33" s="718" t="s">
        <v>613</v>
      </c>
      <c r="J33" s="716">
        <v>3</v>
      </c>
      <c r="K33" s="719">
        <v>4</v>
      </c>
      <c r="L33" s="719">
        <v>5</v>
      </c>
      <c r="M33" s="719">
        <v>6</v>
      </c>
      <c r="N33" s="720">
        <v>7</v>
      </c>
      <c r="O33" s="1100" t="s">
        <v>807</v>
      </c>
      <c r="P33" s="647"/>
    </row>
    <row r="34" spans="1:33" ht="30.6" customHeight="1" thickBot="1">
      <c r="A34" s="604"/>
      <c r="B34" s="1124"/>
      <c r="C34" s="989">
        <v>5</v>
      </c>
      <c r="D34" s="1172"/>
      <c r="E34" s="687" t="s">
        <v>587</v>
      </c>
      <c r="F34" s="722">
        <v>5</v>
      </c>
      <c r="G34" s="723" t="s">
        <v>613</v>
      </c>
      <c r="H34" s="723" t="s">
        <v>613</v>
      </c>
      <c r="I34" s="724" t="s">
        <v>613</v>
      </c>
      <c r="J34" s="722">
        <v>3</v>
      </c>
      <c r="K34" s="725">
        <v>4</v>
      </c>
      <c r="L34" s="725">
        <v>5</v>
      </c>
      <c r="M34" s="725">
        <v>6</v>
      </c>
      <c r="N34" s="726">
        <v>7</v>
      </c>
      <c r="O34" s="1169"/>
      <c r="P34" s="649"/>
    </row>
    <row r="35" spans="1:33" ht="45" customHeight="1">
      <c r="A35" s="604"/>
      <c r="B35" s="1092" t="s">
        <v>808</v>
      </c>
      <c r="C35" s="1112">
        <v>5</v>
      </c>
      <c r="D35" s="1168" t="s">
        <v>157</v>
      </c>
      <c r="E35" s="1157" t="s">
        <v>587</v>
      </c>
      <c r="F35" s="601" t="s">
        <v>604</v>
      </c>
      <c r="G35" s="693">
        <v>680604</v>
      </c>
      <c r="H35" s="693">
        <v>1300619</v>
      </c>
      <c r="I35" s="728">
        <v>1362890</v>
      </c>
      <c r="J35" s="601">
        <v>193824</v>
      </c>
      <c r="K35" s="602">
        <v>246912</v>
      </c>
      <c r="L35" s="602">
        <v>300000</v>
      </c>
      <c r="M35" s="602">
        <v>353088</v>
      </c>
      <c r="N35" s="603">
        <v>406176</v>
      </c>
      <c r="O35" s="1099" t="s">
        <v>809</v>
      </c>
      <c r="P35" s="1127"/>
    </row>
    <row r="36" spans="1:33" ht="44.45" customHeight="1">
      <c r="A36" s="604"/>
      <c r="B36" s="1090"/>
      <c r="C36" s="1142"/>
      <c r="D36" s="1146"/>
      <c r="E36" s="1095"/>
      <c r="F36" s="449" t="s">
        <v>605</v>
      </c>
      <c r="G36" s="512" t="s">
        <v>613</v>
      </c>
      <c r="H36" s="512">
        <v>15518</v>
      </c>
      <c r="I36" s="552">
        <v>6255</v>
      </c>
      <c r="J36" s="449">
        <v>3230</v>
      </c>
      <c r="K36" s="443">
        <v>4115</v>
      </c>
      <c r="L36" s="443">
        <v>5000</v>
      </c>
      <c r="M36" s="443">
        <v>5885</v>
      </c>
      <c r="N36" s="446">
        <v>6770</v>
      </c>
      <c r="O36" s="1082"/>
      <c r="P36" s="1127"/>
    </row>
    <row r="37" spans="1:33" ht="45" customHeight="1" thickBot="1">
      <c r="A37" s="604"/>
      <c r="B37" s="1090"/>
      <c r="C37" s="1142"/>
      <c r="D37" s="1146"/>
      <c r="E37" s="1095"/>
      <c r="F37" s="729" t="s">
        <v>606</v>
      </c>
      <c r="G37" s="602">
        <v>2924</v>
      </c>
      <c r="H37" s="602">
        <v>2857</v>
      </c>
      <c r="I37" s="603">
        <v>4396</v>
      </c>
      <c r="J37" s="729">
        <v>646</v>
      </c>
      <c r="K37" s="730">
        <v>823</v>
      </c>
      <c r="L37" s="730">
        <v>1000</v>
      </c>
      <c r="M37" s="730">
        <v>1177</v>
      </c>
      <c r="N37" s="731">
        <v>1354</v>
      </c>
      <c r="O37" s="1082"/>
      <c r="P37" s="1127"/>
    </row>
    <row r="38" spans="1:33" ht="36.6" customHeight="1" thickBot="1">
      <c r="A38" s="604"/>
      <c r="B38" s="1091"/>
      <c r="C38" s="1143"/>
      <c r="D38" s="1147"/>
      <c r="E38" s="1160"/>
      <c r="F38" s="688">
        <v>306000</v>
      </c>
      <c r="G38" s="689">
        <f>G35+G37</f>
        <v>683528</v>
      </c>
      <c r="H38" s="689">
        <f>SUM(H35:H37)</f>
        <v>1318994</v>
      </c>
      <c r="I38" s="689">
        <f>SUM(I35:I37)</f>
        <v>1373541</v>
      </c>
      <c r="J38" s="688">
        <v>197700</v>
      </c>
      <c r="K38" s="689">
        <v>251850</v>
      </c>
      <c r="L38" s="689">
        <v>306000</v>
      </c>
      <c r="M38" s="689">
        <v>360150</v>
      </c>
      <c r="N38" s="690">
        <v>414300</v>
      </c>
      <c r="O38" s="1169"/>
      <c r="P38" s="1127"/>
    </row>
    <row r="39" spans="1:33" ht="45" customHeight="1">
      <c r="A39" s="1123" t="s">
        <v>607</v>
      </c>
      <c r="B39" s="1138" t="s">
        <v>496</v>
      </c>
      <c r="C39" s="1141">
        <v>8</v>
      </c>
      <c r="D39" s="1145" t="s">
        <v>155</v>
      </c>
      <c r="E39" s="1148" t="s">
        <v>587</v>
      </c>
      <c r="F39" s="733" t="s">
        <v>625</v>
      </c>
      <c r="G39" s="849">
        <v>17.62</v>
      </c>
      <c r="H39" s="849">
        <v>57</v>
      </c>
      <c r="I39" s="850">
        <v>84</v>
      </c>
      <c r="J39" s="736" t="s">
        <v>628</v>
      </c>
      <c r="K39" s="737" t="s">
        <v>628</v>
      </c>
      <c r="L39" s="737" t="s">
        <v>628</v>
      </c>
      <c r="M39" s="737" t="s">
        <v>630</v>
      </c>
      <c r="N39" s="694" t="s">
        <v>629</v>
      </c>
      <c r="O39" s="1100" t="s">
        <v>722</v>
      </c>
      <c r="P39" s="476"/>
    </row>
    <row r="40" spans="1:33" ht="45" customHeight="1">
      <c r="A40" s="1090"/>
      <c r="B40" s="1139"/>
      <c r="C40" s="1142"/>
      <c r="D40" s="1146"/>
      <c r="E40" s="1149"/>
      <c r="F40" s="738" t="s">
        <v>626</v>
      </c>
      <c r="G40" s="851" t="s">
        <v>613</v>
      </c>
      <c r="H40" s="851">
        <v>25</v>
      </c>
      <c r="I40" s="852">
        <v>8.42</v>
      </c>
      <c r="J40" s="738" t="s">
        <v>631</v>
      </c>
      <c r="K40" s="739" t="s">
        <v>632</v>
      </c>
      <c r="L40" s="739" t="s">
        <v>633</v>
      </c>
      <c r="M40" s="739" t="s">
        <v>634</v>
      </c>
      <c r="N40" s="740" t="s">
        <v>635</v>
      </c>
      <c r="O40" s="1082"/>
      <c r="P40" s="476"/>
    </row>
    <row r="41" spans="1:33" ht="45" customHeight="1" thickBot="1">
      <c r="A41" s="1090"/>
      <c r="B41" s="1139"/>
      <c r="C41" s="1142"/>
      <c r="D41" s="1146"/>
      <c r="E41" s="1149"/>
      <c r="F41" s="741" t="s">
        <v>627</v>
      </c>
      <c r="G41" s="853" t="s">
        <v>613</v>
      </c>
      <c r="H41" s="701" t="s">
        <v>613</v>
      </c>
      <c r="I41" s="701">
        <v>0</v>
      </c>
      <c r="J41" s="741" t="s">
        <v>636</v>
      </c>
      <c r="K41" s="701" t="s">
        <v>637</v>
      </c>
      <c r="L41" s="701" t="s">
        <v>638</v>
      </c>
      <c r="M41" s="701" t="s">
        <v>639</v>
      </c>
      <c r="N41" s="702" t="s">
        <v>640</v>
      </c>
      <c r="O41" s="1082"/>
      <c r="P41" s="476"/>
    </row>
    <row r="42" spans="1:33" ht="33" customHeight="1" thickBot="1">
      <c r="A42" s="1091"/>
      <c r="B42" s="1140"/>
      <c r="C42" s="1143"/>
      <c r="D42" s="1147"/>
      <c r="E42" s="1150"/>
      <c r="F42" s="742">
        <v>63.67</v>
      </c>
      <c r="G42" s="743">
        <v>17.62</v>
      </c>
      <c r="H42" s="889">
        <v>41</v>
      </c>
      <c r="I42" s="744">
        <v>31.14</v>
      </c>
      <c r="J42" s="742">
        <v>31.8</v>
      </c>
      <c r="K42" s="743">
        <v>36.47</v>
      </c>
      <c r="L42" s="743">
        <v>41.87</v>
      </c>
      <c r="M42" s="743">
        <v>50.6</v>
      </c>
      <c r="N42" s="745">
        <v>63.67</v>
      </c>
      <c r="O42" s="1101"/>
      <c r="P42" s="476"/>
    </row>
    <row r="43" spans="1:33" s="409" customFormat="1" ht="24.4" thickBot="1">
      <c r="A43" s="1151" t="s">
        <v>22</v>
      </c>
      <c r="B43" s="1152"/>
      <c r="C43" s="990">
        <v>10</v>
      </c>
      <c r="D43" s="663"/>
      <c r="E43" s="663"/>
      <c r="F43" s="662"/>
      <c r="G43" s="664"/>
      <c r="H43" s="665"/>
      <c r="I43" s="666"/>
      <c r="J43" s="660">
        <v>1</v>
      </c>
      <c r="K43" s="658">
        <v>2</v>
      </c>
      <c r="L43" s="658">
        <v>3</v>
      </c>
      <c r="M43" s="658">
        <v>4</v>
      </c>
      <c r="N43" s="659">
        <v>5</v>
      </c>
      <c r="O43" s="661"/>
      <c r="P43" s="408"/>
      <c r="Q43" s="408"/>
      <c r="R43" s="408"/>
      <c r="S43" s="408"/>
      <c r="T43" s="408"/>
      <c r="U43" s="408"/>
      <c r="V43" s="408"/>
      <c r="W43" s="408"/>
      <c r="X43" s="408"/>
      <c r="Y43" s="408"/>
      <c r="Z43" s="408"/>
      <c r="AA43" s="408"/>
      <c r="AB43" s="404"/>
      <c r="AC43" s="404"/>
      <c r="AD43" s="404"/>
      <c r="AE43" s="404"/>
      <c r="AF43" s="404"/>
      <c r="AG43" s="404"/>
    </row>
    <row r="44" spans="1:33" s="409" customFormat="1" ht="64.25" customHeight="1">
      <c r="A44" s="1123" t="s">
        <v>582</v>
      </c>
      <c r="B44" s="1119" t="s">
        <v>774</v>
      </c>
      <c r="C44" s="991" t="s">
        <v>812</v>
      </c>
      <c r="D44" s="1121" t="s">
        <v>155</v>
      </c>
      <c r="E44" s="732" t="s">
        <v>608</v>
      </c>
      <c r="F44" s="746">
        <v>75</v>
      </c>
      <c r="G44" s="734">
        <v>81.849999999999994</v>
      </c>
      <c r="H44" s="734">
        <v>78.400000000000006</v>
      </c>
      <c r="I44" s="735">
        <v>83.33</v>
      </c>
      <c r="J44" s="747">
        <v>65</v>
      </c>
      <c r="K44" s="748">
        <v>70</v>
      </c>
      <c r="L44" s="748">
        <v>75</v>
      </c>
      <c r="M44" s="748">
        <v>80</v>
      </c>
      <c r="N44" s="749">
        <v>85</v>
      </c>
      <c r="O44" s="1125" t="s">
        <v>641</v>
      </c>
      <c r="P44" s="750"/>
      <c r="Q44" s="408"/>
      <c r="R44" s="408"/>
      <c r="S44" s="408"/>
      <c r="T44" s="408"/>
      <c r="U44" s="408"/>
      <c r="V44" s="408"/>
      <c r="W44" s="408"/>
      <c r="X44" s="408"/>
      <c r="Y44" s="408"/>
      <c r="Z44" s="408"/>
      <c r="AA44" s="408"/>
      <c r="AB44" s="404"/>
      <c r="AC44" s="404"/>
      <c r="AD44" s="404"/>
      <c r="AE44" s="404"/>
      <c r="AF44" s="404"/>
      <c r="AG44" s="404"/>
    </row>
    <row r="45" spans="1:33" s="640" customFormat="1" ht="47" customHeight="1" thickBot="1">
      <c r="A45" s="1124"/>
      <c r="B45" s="1120"/>
      <c r="C45" s="992">
        <v>10</v>
      </c>
      <c r="D45" s="1122"/>
      <c r="E45" s="461" t="s">
        <v>587</v>
      </c>
      <c r="F45" s="751">
        <v>75</v>
      </c>
      <c r="G45" s="752">
        <v>87.51</v>
      </c>
      <c r="H45" s="752">
        <v>86</v>
      </c>
      <c r="I45" s="753">
        <v>85.36</v>
      </c>
      <c r="J45" s="754">
        <v>65</v>
      </c>
      <c r="K45" s="755">
        <v>70</v>
      </c>
      <c r="L45" s="755">
        <v>75</v>
      </c>
      <c r="M45" s="755">
        <v>80</v>
      </c>
      <c r="N45" s="756">
        <v>85</v>
      </c>
      <c r="O45" s="1126"/>
      <c r="P45" s="750"/>
      <c r="Q45" s="638"/>
      <c r="R45" s="638"/>
      <c r="S45" s="638"/>
      <c r="T45" s="638"/>
      <c r="U45" s="638"/>
      <c r="V45" s="638"/>
      <c r="W45" s="638"/>
      <c r="X45" s="638"/>
      <c r="Y45" s="638"/>
      <c r="Z45" s="638"/>
      <c r="AA45" s="638"/>
      <c r="AB45" s="639"/>
      <c r="AC45" s="639"/>
      <c r="AD45" s="639"/>
      <c r="AE45" s="639"/>
      <c r="AF45" s="639"/>
      <c r="AG45" s="639"/>
    </row>
    <row r="46" spans="1:33" s="409" customFormat="1" ht="24.4" thickBot="1">
      <c r="A46" s="1161" t="s">
        <v>162</v>
      </c>
      <c r="B46" s="1162"/>
      <c r="C46" s="990">
        <v>35</v>
      </c>
      <c r="D46" s="663"/>
      <c r="E46" s="663"/>
      <c r="F46" s="662"/>
      <c r="G46" s="664"/>
      <c r="H46" s="665"/>
      <c r="I46" s="666"/>
      <c r="J46" s="664"/>
      <c r="K46" s="664"/>
      <c r="L46" s="664"/>
      <c r="M46" s="664"/>
      <c r="N46" s="664"/>
      <c r="O46" s="661"/>
    </row>
    <row r="47" spans="1:33" s="407" customFormat="1" ht="50.45" customHeight="1" thickBot="1">
      <c r="A47" s="1106" t="s">
        <v>583</v>
      </c>
      <c r="B47" s="486" t="s">
        <v>660</v>
      </c>
      <c r="C47" s="993">
        <v>6</v>
      </c>
      <c r="D47" s="487" t="s">
        <v>156</v>
      </c>
      <c r="E47" s="487" t="s">
        <v>587</v>
      </c>
      <c r="F47" s="487">
        <v>3</v>
      </c>
      <c r="G47" s="488" t="s">
        <v>613</v>
      </c>
      <c r="H47" s="488" t="s">
        <v>613</v>
      </c>
      <c r="I47" s="844">
        <v>5</v>
      </c>
      <c r="J47" s="487">
        <v>1</v>
      </c>
      <c r="K47" s="487">
        <v>2</v>
      </c>
      <c r="L47" s="487">
        <v>3</v>
      </c>
      <c r="M47" s="487">
        <v>4</v>
      </c>
      <c r="N47" s="487">
        <v>5</v>
      </c>
      <c r="O47" s="489"/>
    </row>
    <row r="48" spans="1:33" s="407" customFormat="1" ht="74.45" customHeight="1">
      <c r="A48" s="1106"/>
      <c r="B48" s="1092" t="s">
        <v>696</v>
      </c>
      <c r="C48" s="994" t="s">
        <v>814</v>
      </c>
      <c r="D48" s="1094" t="s">
        <v>158</v>
      </c>
      <c r="E48" s="672" t="s">
        <v>608</v>
      </c>
      <c r="F48" s="550">
        <v>1000</v>
      </c>
      <c r="G48" s="431" t="s">
        <v>613</v>
      </c>
      <c r="H48" s="431" t="s">
        <v>613</v>
      </c>
      <c r="I48" s="452" t="s">
        <v>613</v>
      </c>
      <c r="J48" s="757">
        <v>990</v>
      </c>
      <c r="K48" s="642">
        <v>995</v>
      </c>
      <c r="L48" s="693">
        <v>1000</v>
      </c>
      <c r="M48" s="693">
        <v>1005</v>
      </c>
      <c r="N48" s="695">
        <v>1010</v>
      </c>
      <c r="O48" s="453" t="s">
        <v>644</v>
      </c>
    </row>
    <row r="49" spans="1:16" s="407" customFormat="1" ht="77.45" customHeight="1">
      <c r="A49" s="410"/>
      <c r="B49" s="1090"/>
      <c r="C49" s="995">
        <v>1</v>
      </c>
      <c r="D49" s="1096"/>
      <c r="E49" s="675" t="s">
        <v>587</v>
      </c>
      <c r="F49" s="551">
        <v>2000</v>
      </c>
      <c r="G49" s="667">
        <v>5532</v>
      </c>
      <c r="H49" s="667">
        <v>25838</v>
      </c>
      <c r="I49" s="668">
        <v>6196</v>
      </c>
      <c r="J49" s="449">
        <v>1980</v>
      </c>
      <c r="K49" s="443">
        <v>1990</v>
      </c>
      <c r="L49" s="443">
        <v>2000</v>
      </c>
      <c r="M49" s="443">
        <v>2010</v>
      </c>
      <c r="N49" s="446">
        <v>2020</v>
      </c>
      <c r="O49" s="549" t="s">
        <v>643</v>
      </c>
      <c r="P49" s="423"/>
    </row>
    <row r="50" spans="1:16" s="407" customFormat="1" ht="71" customHeight="1">
      <c r="A50" s="410"/>
      <c r="B50" s="1090" t="s">
        <v>697</v>
      </c>
      <c r="C50" s="996" t="s">
        <v>814</v>
      </c>
      <c r="D50" s="1096" t="s">
        <v>0</v>
      </c>
      <c r="E50" s="675" t="s">
        <v>608</v>
      </c>
      <c r="F50" s="551">
        <v>4</v>
      </c>
      <c r="G50" s="493" t="s">
        <v>613</v>
      </c>
      <c r="H50" s="493" t="s">
        <v>613</v>
      </c>
      <c r="I50" s="552">
        <v>7</v>
      </c>
      <c r="J50" s="531">
        <v>2</v>
      </c>
      <c r="K50" s="493">
        <v>3</v>
      </c>
      <c r="L50" s="512">
        <v>4</v>
      </c>
      <c r="M50" s="512">
        <v>5</v>
      </c>
      <c r="N50" s="530">
        <v>6</v>
      </c>
      <c r="O50" s="1082" t="s">
        <v>645</v>
      </c>
      <c r="P50" s="1127"/>
    </row>
    <row r="51" spans="1:16" s="407" customFormat="1" ht="35.25" customHeight="1">
      <c r="A51" s="410"/>
      <c r="B51" s="1090"/>
      <c r="C51" s="995">
        <v>1</v>
      </c>
      <c r="D51" s="1096"/>
      <c r="E51" s="675" t="s">
        <v>587</v>
      </c>
      <c r="F51" s="479">
        <v>4</v>
      </c>
      <c r="G51" s="493" t="s">
        <v>613</v>
      </c>
      <c r="H51" s="493" t="s">
        <v>613</v>
      </c>
      <c r="I51" s="552">
        <v>7</v>
      </c>
      <c r="J51" s="531">
        <v>2</v>
      </c>
      <c r="K51" s="493">
        <v>3</v>
      </c>
      <c r="L51" s="512">
        <v>4</v>
      </c>
      <c r="M51" s="512">
        <v>5</v>
      </c>
      <c r="N51" s="530">
        <v>6</v>
      </c>
      <c r="O51" s="1082"/>
      <c r="P51" s="1127"/>
    </row>
    <row r="52" spans="1:16" s="407" customFormat="1" ht="63" customHeight="1">
      <c r="A52" s="410"/>
      <c r="B52" s="478" t="s">
        <v>614</v>
      </c>
      <c r="C52" s="997" t="s">
        <v>613</v>
      </c>
      <c r="D52" s="477" t="s">
        <v>157</v>
      </c>
      <c r="E52" s="675" t="s">
        <v>587</v>
      </c>
      <c r="F52" s="479" t="s">
        <v>613</v>
      </c>
      <c r="G52" s="493" t="s">
        <v>613</v>
      </c>
      <c r="H52" s="493" t="s">
        <v>613</v>
      </c>
      <c r="I52" s="552" t="s">
        <v>613</v>
      </c>
      <c r="J52" s="449">
        <v>3230</v>
      </c>
      <c r="K52" s="443">
        <v>4115</v>
      </c>
      <c r="L52" s="443">
        <v>5000</v>
      </c>
      <c r="M52" s="443">
        <v>5885</v>
      </c>
      <c r="N52" s="446">
        <v>6770</v>
      </c>
      <c r="O52" s="526" t="s">
        <v>649</v>
      </c>
      <c r="P52" s="492"/>
    </row>
    <row r="53" spans="1:16" s="407" customFormat="1" ht="32" customHeight="1">
      <c r="A53" s="410"/>
      <c r="B53" s="1090" t="s">
        <v>564</v>
      </c>
      <c r="C53" s="1083" t="s">
        <v>814</v>
      </c>
      <c r="D53" s="1096" t="s">
        <v>157</v>
      </c>
      <c r="E53" s="1095" t="s">
        <v>608</v>
      </c>
      <c r="F53" s="758" t="s">
        <v>652</v>
      </c>
      <c r="G53" s="759">
        <v>187</v>
      </c>
      <c r="H53" s="759">
        <v>163</v>
      </c>
      <c r="I53" s="668">
        <v>251</v>
      </c>
      <c r="J53" s="758">
        <v>80</v>
      </c>
      <c r="K53" s="680">
        <v>90</v>
      </c>
      <c r="L53" s="680">
        <v>100</v>
      </c>
      <c r="M53" s="680">
        <v>110</v>
      </c>
      <c r="N53" s="683">
        <v>120</v>
      </c>
      <c r="O53" s="1082" t="s">
        <v>780</v>
      </c>
    </row>
    <row r="54" spans="1:16" s="407" customFormat="1" ht="27.6" customHeight="1" thickBot="1">
      <c r="A54" s="410"/>
      <c r="B54" s="1090"/>
      <c r="C54" s="1084"/>
      <c r="D54" s="1096"/>
      <c r="E54" s="1095"/>
      <c r="F54" s="760" t="s">
        <v>653</v>
      </c>
      <c r="G54" s="761">
        <v>5650</v>
      </c>
      <c r="H54" s="761">
        <v>6550</v>
      </c>
      <c r="I54" s="762">
        <v>7930</v>
      </c>
      <c r="J54" s="760">
        <f>K54-500</f>
        <v>4000</v>
      </c>
      <c r="K54" s="763">
        <f>L54-500</f>
        <v>4500</v>
      </c>
      <c r="L54" s="763">
        <v>5000</v>
      </c>
      <c r="M54" s="763">
        <f>L54+500</f>
        <v>5500</v>
      </c>
      <c r="N54" s="764">
        <f>M54+500</f>
        <v>6000</v>
      </c>
      <c r="O54" s="1082"/>
    </row>
    <row r="55" spans="1:16" s="407" customFormat="1" ht="27" customHeight="1" thickBot="1">
      <c r="A55" s="410"/>
      <c r="B55" s="1090"/>
      <c r="C55" s="1085"/>
      <c r="D55" s="1096"/>
      <c r="E55" s="1095"/>
      <c r="F55" s="765">
        <v>5100</v>
      </c>
      <c r="G55" s="766">
        <v>5837</v>
      </c>
      <c r="H55" s="766">
        <v>6713</v>
      </c>
      <c r="I55" s="767">
        <v>8181</v>
      </c>
      <c r="J55" s="765">
        <f>SUM(J54,J53)</f>
        <v>4080</v>
      </c>
      <c r="K55" s="768">
        <f>SUM(K53:K54)</f>
        <v>4590</v>
      </c>
      <c r="L55" s="768">
        <v>5100</v>
      </c>
      <c r="M55" s="768">
        <f>SUM(M54,M53)</f>
        <v>5610</v>
      </c>
      <c r="N55" s="769">
        <f>SUM(N54,N53)</f>
        <v>6120</v>
      </c>
      <c r="O55" s="1082"/>
      <c r="P55" s="412"/>
    </row>
    <row r="56" spans="1:16" s="407" customFormat="1" ht="31.25" customHeight="1">
      <c r="A56" s="410"/>
      <c r="B56" s="1090"/>
      <c r="C56" s="1086">
        <v>1</v>
      </c>
      <c r="D56" s="1096"/>
      <c r="E56" s="1095" t="s">
        <v>587</v>
      </c>
      <c r="F56" s="770" t="s">
        <v>654</v>
      </c>
      <c r="G56" s="771">
        <v>494</v>
      </c>
      <c r="H56" s="771">
        <v>1324</v>
      </c>
      <c r="I56" s="772">
        <v>782</v>
      </c>
      <c r="J56" s="770">
        <f>K56-50</f>
        <v>400</v>
      </c>
      <c r="K56" s="773">
        <f>L56-50</f>
        <v>450</v>
      </c>
      <c r="L56" s="773">
        <v>500</v>
      </c>
      <c r="M56" s="773">
        <f>L56+50</f>
        <v>550</v>
      </c>
      <c r="N56" s="774">
        <f>M56+50</f>
        <v>600</v>
      </c>
      <c r="O56" s="1082" t="s">
        <v>730</v>
      </c>
      <c r="P56" s="775"/>
    </row>
    <row r="57" spans="1:16" s="407" customFormat="1" ht="34.25" customHeight="1" thickBot="1">
      <c r="A57" s="410"/>
      <c r="B57" s="1090"/>
      <c r="C57" s="1087"/>
      <c r="D57" s="1096"/>
      <c r="E57" s="1095"/>
      <c r="F57" s="760" t="s">
        <v>655</v>
      </c>
      <c r="G57" s="730">
        <v>12470</v>
      </c>
      <c r="H57" s="730" t="s">
        <v>776</v>
      </c>
      <c r="I57" s="731">
        <v>14449</v>
      </c>
      <c r="J57" s="729">
        <f>K57-1010</f>
        <v>8080</v>
      </c>
      <c r="K57" s="730">
        <f>L57-1010</f>
        <v>9090</v>
      </c>
      <c r="L57" s="730">
        <v>10100</v>
      </c>
      <c r="M57" s="730">
        <f t="shared" ref="M57:N57" si="0">L57+1010</f>
        <v>11110</v>
      </c>
      <c r="N57" s="731">
        <f t="shared" si="0"/>
        <v>12120</v>
      </c>
      <c r="O57" s="1082"/>
      <c r="P57" s="775"/>
    </row>
    <row r="58" spans="1:16" s="407" customFormat="1" ht="33.6" customHeight="1" thickBot="1">
      <c r="A58" s="410"/>
      <c r="B58" s="1090"/>
      <c r="C58" s="1088"/>
      <c r="D58" s="1096"/>
      <c r="E58" s="1095"/>
      <c r="F58" s="776">
        <v>10600</v>
      </c>
      <c r="G58" s="766" t="s">
        <v>777</v>
      </c>
      <c r="H58" s="766" t="s">
        <v>778</v>
      </c>
      <c r="I58" s="777" t="s">
        <v>779</v>
      </c>
      <c r="J58" s="776">
        <f>SUM(J57,J56)</f>
        <v>8480</v>
      </c>
      <c r="K58" s="778">
        <f>SUM(K57,K56)</f>
        <v>9540</v>
      </c>
      <c r="L58" s="778">
        <f>SUM(L57,L56)</f>
        <v>10600</v>
      </c>
      <c r="M58" s="778">
        <f>SUM(M57,M56)</f>
        <v>11660</v>
      </c>
      <c r="N58" s="779">
        <f>SUM(N57,N56)</f>
        <v>12720</v>
      </c>
      <c r="O58" s="1082"/>
    </row>
    <row r="59" spans="1:16" s="407" customFormat="1" ht="47" customHeight="1">
      <c r="A59" s="410"/>
      <c r="B59" s="478" t="s">
        <v>616</v>
      </c>
      <c r="C59" s="995" t="s">
        <v>613</v>
      </c>
      <c r="D59" s="523" t="s">
        <v>155</v>
      </c>
      <c r="E59" s="675" t="s">
        <v>587</v>
      </c>
      <c r="F59" s="669">
        <v>75</v>
      </c>
      <c r="G59" s="670" t="s">
        <v>613</v>
      </c>
      <c r="H59" s="670" t="s">
        <v>613</v>
      </c>
      <c r="I59" s="671" t="s">
        <v>613</v>
      </c>
      <c r="J59" s="601">
        <v>65</v>
      </c>
      <c r="K59" s="602">
        <v>70</v>
      </c>
      <c r="L59" s="602">
        <v>75</v>
      </c>
      <c r="M59" s="602">
        <v>80</v>
      </c>
      <c r="N59" s="603">
        <v>85</v>
      </c>
      <c r="O59" s="526" t="s">
        <v>648</v>
      </c>
    </row>
    <row r="60" spans="1:16" s="407" customFormat="1" ht="56.25" customHeight="1">
      <c r="A60" s="410"/>
      <c r="B60" s="478" t="s">
        <v>799</v>
      </c>
      <c r="C60" s="995">
        <v>1</v>
      </c>
      <c r="D60" s="523" t="s">
        <v>155</v>
      </c>
      <c r="E60" s="675" t="s">
        <v>587</v>
      </c>
      <c r="F60" s="479">
        <v>60</v>
      </c>
      <c r="G60" s="548">
        <v>80.63</v>
      </c>
      <c r="H60" s="512">
        <v>94.4</v>
      </c>
      <c r="I60" s="535">
        <v>97.37</v>
      </c>
      <c r="J60" s="531">
        <v>50</v>
      </c>
      <c r="K60" s="493">
        <v>55</v>
      </c>
      <c r="L60" s="493">
        <v>60</v>
      </c>
      <c r="M60" s="493">
        <v>65</v>
      </c>
      <c r="N60" s="532">
        <v>70</v>
      </c>
      <c r="O60" s="526" t="s">
        <v>641</v>
      </c>
    </row>
    <row r="61" spans="1:16" s="407" customFormat="1" ht="67.25" customHeight="1">
      <c r="A61" s="410"/>
      <c r="B61" s="1089" t="s">
        <v>700</v>
      </c>
      <c r="C61" s="996" t="s">
        <v>815</v>
      </c>
      <c r="D61" s="1076" t="s">
        <v>159</v>
      </c>
      <c r="E61" s="675" t="s">
        <v>608</v>
      </c>
      <c r="F61" s="696">
        <v>16</v>
      </c>
      <c r="G61" s="499">
        <v>24</v>
      </c>
      <c r="H61" s="484">
        <v>27</v>
      </c>
      <c r="I61" s="451">
        <v>24</v>
      </c>
      <c r="J61" s="781">
        <v>12</v>
      </c>
      <c r="K61" s="676">
        <v>14</v>
      </c>
      <c r="L61" s="676">
        <v>16</v>
      </c>
      <c r="M61" s="676">
        <v>18</v>
      </c>
      <c r="N61" s="679">
        <v>20</v>
      </c>
      <c r="O61" s="1082" t="s">
        <v>783</v>
      </c>
      <c r="P61" s="425"/>
    </row>
    <row r="62" spans="1:16" s="407" customFormat="1" ht="41" customHeight="1">
      <c r="A62" s="410"/>
      <c r="B62" s="1089"/>
      <c r="C62" s="998">
        <v>0.6</v>
      </c>
      <c r="D62" s="1076"/>
      <c r="E62" s="675" t="s">
        <v>587</v>
      </c>
      <c r="F62" s="696">
        <v>28</v>
      </c>
      <c r="G62" s="697" t="s">
        <v>646</v>
      </c>
      <c r="H62" s="697" t="s">
        <v>646</v>
      </c>
      <c r="I62" s="552" t="s">
        <v>647</v>
      </c>
      <c r="J62" s="781">
        <v>24</v>
      </c>
      <c r="K62" s="676">
        <v>26</v>
      </c>
      <c r="L62" s="676">
        <v>28</v>
      </c>
      <c r="M62" s="676">
        <v>30</v>
      </c>
      <c r="N62" s="679">
        <v>32</v>
      </c>
      <c r="O62" s="1082"/>
    </row>
    <row r="63" spans="1:16" s="407" customFormat="1" ht="68" customHeight="1">
      <c r="A63" s="410"/>
      <c r="B63" s="1078" t="s">
        <v>698</v>
      </c>
      <c r="C63" s="988" t="s">
        <v>815</v>
      </c>
      <c r="D63" s="1079" t="s">
        <v>159</v>
      </c>
      <c r="E63" s="498" t="s">
        <v>608</v>
      </c>
      <c r="F63" s="502">
        <v>10</v>
      </c>
      <c r="G63" s="484" t="s">
        <v>801</v>
      </c>
      <c r="H63" s="484" t="s">
        <v>802</v>
      </c>
      <c r="I63" s="451" t="s">
        <v>803</v>
      </c>
      <c r="J63" s="482">
        <f>K63-1</f>
        <v>8</v>
      </c>
      <c r="K63" s="481">
        <f>L63-1</f>
        <v>9</v>
      </c>
      <c r="L63" s="481">
        <v>10</v>
      </c>
      <c r="M63" s="481">
        <f>L63+1</f>
        <v>11</v>
      </c>
      <c r="N63" s="483">
        <f>M63+1</f>
        <v>12</v>
      </c>
      <c r="O63" s="1080" t="s">
        <v>784</v>
      </c>
    </row>
    <row r="64" spans="1:16" s="407" customFormat="1" ht="41.45" customHeight="1">
      <c r="A64" s="410"/>
      <c r="B64" s="1078"/>
      <c r="C64" s="999">
        <v>0.6</v>
      </c>
      <c r="D64" s="1079"/>
      <c r="E64" s="498" t="s">
        <v>587</v>
      </c>
      <c r="F64" s="502">
        <v>22</v>
      </c>
      <c r="G64" s="503">
        <v>25</v>
      </c>
      <c r="H64" s="448">
        <v>31</v>
      </c>
      <c r="I64" s="540">
        <v>29</v>
      </c>
      <c r="J64" s="482">
        <v>20</v>
      </c>
      <c r="K64" s="481">
        <v>21</v>
      </c>
      <c r="L64" s="481">
        <v>22</v>
      </c>
      <c r="M64" s="481">
        <v>23</v>
      </c>
      <c r="N64" s="483">
        <v>24</v>
      </c>
      <c r="O64" s="1080"/>
    </row>
    <row r="65" spans="1:16" s="407" customFormat="1" ht="48" customHeight="1">
      <c r="A65" s="410"/>
      <c r="B65" s="780" t="s">
        <v>699</v>
      </c>
      <c r="C65" s="995">
        <v>0.6</v>
      </c>
      <c r="D65" s="523" t="s">
        <v>159</v>
      </c>
      <c r="E65" s="675" t="s">
        <v>587</v>
      </c>
      <c r="F65" s="479">
        <v>4</v>
      </c>
      <c r="G65" s="548" t="s">
        <v>613</v>
      </c>
      <c r="H65" s="512" t="s">
        <v>613</v>
      </c>
      <c r="I65" s="535">
        <v>4</v>
      </c>
      <c r="J65" s="531">
        <v>2</v>
      </c>
      <c r="K65" s="493">
        <v>3</v>
      </c>
      <c r="L65" s="493">
        <v>4</v>
      </c>
      <c r="M65" s="493">
        <v>5</v>
      </c>
      <c r="N65" s="532">
        <v>6</v>
      </c>
      <c r="O65" s="526" t="s">
        <v>650</v>
      </c>
    </row>
    <row r="66" spans="1:16" s="407" customFormat="1" ht="88.25" customHeight="1" thickBot="1">
      <c r="A66" s="410"/>
      <c r="B66" s="782" t="s">
        <v>677</v>
      </c>
      <c r="C66" s="992">
        <v>0.2</v>
      </c>
      <c r="D66" s="783" t="s">
        <v>159</v>
      </c>
      <c r="E66" s="687" t="s">
        <v>587</v>
      </c>
      <c r="F66" s="480">
        <v>1</v>
      </c>
      <c r="G66" s="784" t="s">
        <v>613</v>
      </c>
      <c r="H66" s="429">
        <v>1</v>
      </c>
      <c r="I66" s="785">
        <v>1</v>
      </c>
      <c r="J66" s="786" t="s">
        <v>613</v>
      </c>
      <c r="K66" s="787" t="s">
        <v>613</v>
      </c>
      <c r="L66" s="787">
        <v>1</v>
      </c>
      <c r="M66" s="429" t="s">
        <v>675</v>
      </c>
      <c r="N66" s="461" t="s">
        <v>676</v>
      </c>
      <c r="O66" s="727" t="s">
        <v>656</v>
      </c>
      <c r="P66" s="788"/>
    </row>
    <row r="67" spans="1:16" s="407" customFormat="1" ht="41.65" thickBot="1">
      <c r="A67" s="410"/>
      <c r="B67" s="486" t="s">
        <v>816</v>
      </c>
      <c r="C67" s="993">
        <v>3.5</v>
      </c>
      <c r="D67" s="487" t="s">
        <v>156</v>
      </c>
      <c r="E67" s="487" t="s">
        <v>587</v>
      </c>
      <c r="F67" s="487">
        <v>3</v>
      </c>
      <c r="G67" s="488" t="s">
        <v>613</v>
      </c>
      <c r="H67" s="488" t="s">
        <v>613</v>
      </c>
      <c r="I67" s="844">
        <v>5</v>
      </c>
      <c r="J67" s="487">
        <v>1</v>
      </c>
      <c r="K67" s="487">
        <v>2</v>
      </c>
      <c r="L67" s="487">
        <v>3</v>
      </c>
      <c r="M67" s="487">
        <v>4</v>
      </c>
      <c r="N67" s="487">
        <v>5</v>
      </c>
      <c r="O67" s="489"/>
    </row>
    <row r="68" spans="1:16" s="407" customFormat="1" ht="47.45" customHeight="1">
      <c r="A68" s="410"/>
      <c r="B68" s="648" t="s">
        <v>565</v>
      </c>
      <c r="C68" s="998">
        <v>1</v>
      </c>
      <c r="D68" s="513" t="s">
        <v>155</v>
      </c>
      <c r="E68" s="672" t="s">
        <v>587</v>
      </c>
      <c r="F68" s="463">
        <v>5</v>
      </c>
      <c r="G68" s="789" t="s">
        <v>613</v>
      </c>
      <c r="H68" s="642" t="s">
        <v>613</v>
      </c>
      <c r="I68" s="790" t="s">
        <v>613</v>
      </c>
      <c r="J68" s="791">
        <v>5</v>
      </c>
      <c r="K68" s="431">
        <v>5</v>
      </c>
      <c r="L68" s="431">
        <v>5</v>
      </c>
      <c r="M68" s="431">
        <v>10</v>
      </c>
      <c r="N68" s="792">
        <v>15</v>
      </c>
      <c r="O68" s="525" t="s">
        <v>651</v>
      </c>
    </row>
    <row r="69" spans="1:16" s="407" customFormat="1" ht="63" customHeight="1">
      <c r="A69" s="424"/>
      <c r="B69" s="1091" t="s">
        <v>566</v>
      </c>
      <c r="C69" s="996" t="s">
        <v>814</v>
      </c>
      <c r="D69" s="1093" t="s">
        <v>158</v>
      </c>
      <c r="E69" s="675" t="s">
        <v>608</v>
      </c>
      <c r="F69" s="479">
        <v>50</v>
      </c>
      <c r="G69" s="548" t="s">
        <v>613</v>
      </c>
      <c r="H69" s="512" t="s">
        <v>613</v>
      </c>
      <c r="I69" s="535" t="s">
        <v>613</v>
      </c>
      <c r="J69" s="531">
        <v>40</v>
      </c>
      <c r="K69" s="493">
        <v>45</v>
      </c>
      <c r="L69" s="493">
        <v>50</v>
      </c>
      <c r="M69" s="493">
        <v>55</v>
      </c>
      <c r="N69" s="532">
        <v>60</v>
      </c>
      <c r="O69" s="549" t="s">
        <v>785</v>
      </c>
      <c r="P69" s="775"/>
    </row>
    <row r="70" spans="1:16" s="407" customFormat="1" ht="45" customHeight="1">
      <c r="A70" s="424"/>
      <c r="B70" s="1092"/>
      <c r="C70" s="998">
        <v>1</v>
      </c>
      <c r="D70" s="1094"/>
      <c r="E70" s="675" t="s">
        <v>587</v>
      </c>
      <c r="F70" s="479">
        <v>100</v>
      </c>
      <c r="G70" s="548" t="s">
        <v>613</v>
      </c>
      <c r="H70" s="512" t="s">
        <v>613</v>
      </c>
      <c r="I70" s="535">
        <v>180</v>
      </c>
      <c r="J70" s="531">
        <v>80</v>
      </c>
      <c r="K70" s="493">
        <v>90</v>
      </c>
      <c r="L70" s="493">
        <v>100</v>
      </c>
      <c r="M70" s="493">
        <v>110</v>
      </c>
      <c r="N70" s="532">
        <v>120</v>
      </c>
      <c r="O70" s="549" t="s">
        <v>786</v>
      </c>
      <c r="P70" s="775"/>
    </row>
    <row r="71" spans="1:16" s="407" customFormat="1" ht="41.45" customHeight="1">
      <c r="A71" s="424"/>
      <c r="B71" s="478" t="s">
        <v>658</v>
      </c>
      <c r="C71" s="995" t="s">
        <v>613</v>
      </c>
      <c r="D71" s="523" t="s">
        <v>186</v>
      </c>
      <c r="E71" s="675" t="s">
        <v>587</v>
      </c>
      <c r="F71" s="531">
        <v>70</v>
      </c>
      <c r="G71" s="512" t="s">
        <v>613</v>
      </c>
      <c r="H71" s="512" t="s">
        <v>613</v>
      </c>
      <c r="I71" s="532">
        <v>44</v>
      </c>
      <c r="J71" s="531">
        <v>63</v>
      </c>
      <c r="K71" s="493">
        <v>66.5</v>
      </c>
      <c r="L71" s="493">
        <v>70</v>
      </c>
      <c r="M71" s="493">
        <v>73.5</v>
      </c>
      <c r="N71" s="532">
        <v>77</v>
      </c>
      <c r="O71" s="526" t="s">
        <v>659</v>
      </c>
    </row>
    <row r="72" spans="1:16" s="407" customFormat="1" ht="66" customHeight="1">
      <c r="A72" s="424"/>
      <c r="B72" s="1089" t="s">
        <v>680</v>
      </c>
      <c r="C72" s="996" t="s">
        <v>853</v>
      </c>
      <c r="D72" s="1076" t="s">
        <v>158</v>
      </c>
      <c r="E72" s="675" t="s">
        <v>608</v>
      </c>
      <c r="F72" s="479">
        <v>350</v>
      </c>
      <c r="G72" s="493" t="s">
        <v>613</v>
      </c>
      <c r="H72" s="493" t="s">
        <v>613</v>
      </c>
      <c r="I72" s="530" t="s">
        <v>613</v>
      </c>
      <c r="J72" s="793">
        <f t="shared" ref="J72:K73" si="1">K72-20</f>
        <v>310</v>
      </c>
      <c r="K72" s="794">
        <f t="shared" si="1"/>
        <v>330</v>
      </c>
      <c r="L72" s="794">
        <v>350</v>
      </c>
      <c r="M72" s="794">
        <f t="shared" ref="M72:N73" si="2">L72+20</f>
        <v>370</v>
      </c>
      <c r="N72" s="795">
        <f t="shared" si="2"/>
        <v>390</v>
      </c>
      <c r="O72" s="1082" t="s">
        <v>787</v>
      </c>
    </row>
    <row r="73" spans="1:16" s="407" customFormat="1" ht="37.25" customHeight="1">
      <c r="A73" s="424"/>
      <c r="B73" s="1089"/>
      <c r="C73" s="998">
        <v>0.5</v>
      </c>
      <c r="D73" s="1076"/>
      <c r="E73" s="675" t="s">
        <v>587</v>
      </c>
      <c r="F73" s="479">
        <v>800</v>
      </c>
      <c r="G73" s="493" t="s">
        <v>613</v>
      </c>
      <c r="H73" s="512" t="s">
        <v>613</v>
      </c>
      <c r="I73" s="552">
        <v>800</v>
      </c>
      <c r="J73" s="793">
        <f t="shared" si="1"/>
        <v>760</v>
      </c>
      <c r="K73" s="794">
        <f t="shared" si="1"/>
        <v>780</v>
      </c>
      <c r="L73" s="794">
        <v>800</v>
      </c>
      <c r="M73" s="794">
        <f t="shared" si="2"/>
        <v>820</v>
      </c>
      <c r="N73" s="795">
        <f t="shared" si="2"/>
        <v>840</v>
      </c>
      <c r="O73" s="1082"/>
    </row>
    <row r="74" spans="1:16" s="407" customFormat="1" ht="59.25" customHeight="1">
      <c r="A74" s="424"/>
      <c r="B74" s="1089" t="s">
        <v>679</v>
      </c>
      <c r="C74" s="996" t="s">
        <v>853</v>
      </c>
      <c r="D74" s="1076" t="s">
        <v>158</v>
      </c>
      <c r="E74" s="796" t="s">
        <v>588</v>
      </c>
      <c r="F74" s="479">
        <v>40</v>
      </c>
      <c r="G74" s="493" t="s">
        <v>613</v>
      </c>
      <c r="H74" s="512" t="s">
        <v>613</v>
      </c>
      <c r="I74" s="552" t="s">
        <v>613</v>
      </c>
      <c r="J74" s="793">
        <f t="shared" ref="J74:K75" si="3">K74-3</f>
        <v>34</v>
      </c>
      <c r="K74" s="794">
        <f t="shared" si="3"/>
        <v>37</v>
      </c>
      <c r="L74" s="794">
        <v>40</v>
      </c>
      <c r="M74" s="794">
        <f t="shared" ref="M74:N75" si="4">L74+3</f>
        <v>43</v>
      </c>
      <c r="N74" s="795">
        <f t="shared" si="4"/>
        <v>46</v>
      </c>
      <c r="O74" s="1082" t="s">
        <v>788</v>
      </c>
    </row>
    <row r="75" spans="1:16" s="407" customFormat="1" ht="33" customHeight="1">
      <c r="A75" s="424"/>
      <c r="B75" s="1089"/>
      <c r="C75" s="998">
        <v>0.5</v>
      </c>
      <c r="D75" s="1076"/>
      <c r="E75" s="675" t="s">
        <v>587</v>
      </c>
      <c r="F75" s="479">
        <v>100</v>
      </c>
      <c r="G75" s="493" t="s">
        <v>613</v>
      </c>
      <c r="H75" s="512" t="s">
        <v>613</v>
      </c>
      <c r="I75" s="552">
        <v>100</v>
      </c>
      <c r="J75" s="793">
        <f t="shared" si="3"/>
        <v>94</v>
      </c>
      <c r="K75" s="794">
        <f t="shared" si="3"/>
        <v>97</v>
      </c>
      <c r="L75" s="794">
        <v>100</v>
      </c>
      <c r="M75" s="794">
        <f t="shared" si="4"/>
        <v>103</v>
      </c>
      <c r="N75" s="795">
        <f t="shared" si="4"/>
        <v>106</v>
      </c>
      <c r="O75" s="1082"/>
    </row>
    <row r="76" spans="1:16" s="407" customFormat="1" ht="45.6" customHeight="1" thickBot="1">
      <c r="A76" s="424"/>
      <c r="B76" s="782" t="s">
        <v>678</v>
      </c>
      <c r="C76" s="992">
        <v>0.5</v>
      </c>
      <c r="D76" s="655" t="s">
        <v>158</v>
      </c>
      <c r="E76" s="687" t="s">
        <v>587</v>
      </c>
      <c r="F76" s="480">
        <v>5</v>
      </c>
      <c r="G76" s="784" t="s">
        <v>613</v>
      </c>
      <c r="H76" s="429" t="s">
        <v>613</v>
      </c>
      <c r="I76" s="785">
        <v>5</v>
      </c>
      <c r="J76" s="786">
        <v>3</v>
      </c>
      <c r="K76" s="787">
        <v>4</v>
      </c>
      <c r="L76" s="787">
        <v>5</v>
      </c>
      <c r="M76" s="787">
        <v>6</v>
      </c>
      <c r="N76" s="797">
        <v>7</v>
      </c>
      <c r="O76" s="727" t="s">
        <v>789</v>
      </c>
    </row>
    <row r="77" spans="1:16" s="407" customFormat="1" ht="68.25" customHeight="1" thickBot="1">
      <c r="A77" s="410"/>
      <c r="B77" s="432" t="s">
        <v>662</v>
      </c>
      <c r="C77" s="1000">
        <v>3</v>
      </c>
      <c r="D77" s="433" t="s">
        <v>156</v>
      </c>
      <c r="E77" s="454" t="s">
        <v>587</v>
      </c>
      <c r="F77" s="455">
        <v>3</v>
      </c>
      <c r="G77" s="436" t="s">
        <v>613</v>
      </c>
      <c r="H77" s="437" t="s">
        <v>613</v>
      </c>
      <c r="I77" s="845">
        <v>4</v>
      </c>
      <c r="J77" s="455">
        <v>1</v>
      </c>
      <c r="K77" s="433">
        <v>2</v>
      </c>
      <c r="L77" s="433">
        <v>3</v>
      </c>
      <c r="M77" s="433">
        <v>4</v>
      </c>
      <c r="N77" s="457">
        <v>5</v>
      </c>
      <c r="O77" s="456"/>
    </row>
    <row r="78" spans="1:16" s="407" customFormat="1" ht="42.6" customHeight="1">
      <c r="A78" s="410"/>
      <c r="B78" s="542" t="s">
        <v>567</v>
      </c>
      <c r="C78" s="998">
        <v>1</v>
      </c>
      <c r="D78" s="513" t="s">
        <v>451</v>
      </c>
      <c r="E78" s="672" t="s">
        <v>587</v>
      </c>
      <c r="F78" s="533">
        <v>7</v>
      </c>
      <c r="G78" s="543">
        <v>18</v>
      </c>
      <c r="H78" s="543">
        <v>8</v>
      </c>
      <c r="I78" s="544">
        <v>7</v>
      </c>
      <c r="J78" s="545">
        <v>5</v>
      </c>
      <c r="K78" s="543">
        <v>6</v>
      </c>
      <c r="L78" s="543">
        <v>7</v>
      </c>
      <c r="M78" s="543">
        <v>8</v>
      </c>
      <c r="N78" s="546">
        <v>9</v>
      </c>
      <c r="O78" s="525" t="s">
        <v>645</v>
      </c>
    </row>
    <row r="79" spans="1:16" s="407" customFormat="1" ht="69.599999999999994" customHeight="1" thickBot="1">
      <c r="A79" s="410"/>
      <c r="B79" s="782" t="s">
        <v>681</v>
      </c>
      <c r="C79" s="992">
        <v>2</v>
      </c>
      <c r="D79" s="655" t="s">
        <v>158</v>
      </c>
      <c r="E79" s="798" t="s">
        <v>587</v>
      </c>
      <c r="F79" s="480">
        <v>25</v>
      </c>
      <c r="G79" s="787">
        <v>35</v>
      </c>
      <c r="H79" s="429">
        <v>30</v>
      </c>
      <c r="I79" s="462">
        <v>25</v>
      </c>
      <c r="J79" s="460">
        <v>23</v>
      </c>
      <c r="K79" s="429">
        <v>24</v>
      </c>
      <c r="L79" s="429">
        <v>25</v>
      </c>
      <c r="M79" s="429">
        <v>26</v>
      </c>
      <c r="N79" s="461">
        <v>27</v>
      </c>
      <c r="O79" s="727" t="s">
        <v>657</v>
      </c>
    </row>
    <row r="80" spans="1:16" s="407" customFormat="1" ht="54" customHeight="1" thickBot="1">
      <c r="A80" s="410"/>
      <c r="B80" s="486" t="s">
        <v>663</v>
      </c>
      <c r="C80" s="993">
        <v>6</v>
      </c>
      <c r="D80" s="487" t="s">
        <v>156</v>
      </c>
      <c r="E80" s="494" t="s">
        <v>587</v>
      </c>
      <c r="F80" s="536">
        <v>3</v>
      </c>
      <c r="G80" s="488" t="s">
        <v>613</v>
      </c>
      <c r="H80" s="488" t="s">
        <v>613</v>
      </c>
      <c r="I80" s="843">
        <v>4.6900000000000004</v>
      </c>
      <c r="J80" s="536">
        <v>1</v>
      </c>
      <c r="K80" s="487">
        <v>2</v>
      </c>
      <c r="L80" s="487">
        <v>3</v>
      </c>
      <c r="M80" s="487">
        <v>4</v>
      </c>
      <c r="N80" s="538">
        <v>5</v>
      </c>
      <c r="O80" s="491"/>
    </row>
    <row r="81" spans="1:16" s="407" customFormat="1" ht="64.25" customHeight="1">
      <c r="A81" s="410"/>
      <c r="B81" s="1097" t="s">
        <v>568</v>
      </c>
      <c r="C81" s="991" t="s">
        <v>854</v>
      </c>
      <c r="D81" s="1098" t="s">
        <v>17</v>
      </c>
      <c r="E81" s="672" t="s">
        <v>608</v>
      </c>
      <c r="F81" s="533">
        <v>6</v>
      </c>
      <c r="G81" s="799">
        <v>5</v>
      </c>
      <c r="H81" s="514">
        <v>5</v>
      </c>
      <c r="I81" s="534">
        <v>7</v>
      </c>
      <c r="J81" s="545">
        <v>4</v>
      </c>
      <c r="K81" s="543">
        <v>5</v>
      </c>
      <c r="L81" s="543">
        <v>6</v>
      </c>
      <c r="M81" s="514" t="s">
        <v>790</v>
      </c>
      <c r="N81" s="528" t="s">
        <v>791</v>
      </c>
      <c r="O81" s="1099" t="s">
        <v>645</v>
      </c>
      <c r="P81" s="1081"/>
    </row>
    <row r="82" spans="1:16" s="407" customFormat="1" ht="48.6" customHeight="1">
      <c r="A82" s="410"/>
      <c r="B82" s="1089"/>
      <c r="C82" s="998">
        <v>0.5</v>
      </c>
      <c r="D82" s="1076"/>
      <c r="E82" s="675" t="s">
        <v>587</v>
      </c>
      <c r="F82" s="479">
        <v>6</v>
      </c>
      <c r="G82" s="800">
        <v>5</v>
      </c>
      <c r="H82" s="512">
        <v>5</v>
      </c>
      <c r="I82" s="535">
        <v>7</v>
      </c>
      <c r="J82" s="531">
        <v>4</v>
      </c>
      <c r="K82" s="493">
        <v>5</v>
      </c>
      <c r="L82" s="493">
        <v>6</v>
      </c>
      <c r="M82" s="514" t="s">
        <v>790</v>
      </c>
      <c r="N82" s="528" t="s">
        <v>791</v>
      </c>
      <c r="O82" s="1082"/>
      <c r="P82" s="1081"/>
    </row>
    <row r="83" spans="1:16" s="407" customFormat="1" ht="80.25" customHeight="1">
      <c r="A83" s="410"/>
      <c r="B83" s="780" t="s">
        <v>569</v>
      </c>
      <c r="C83" s="995">
        <v>0.5</v>
      </c>
      <c r="D83" s="523" t="s">
        <v>159</v>
      </c>
      <c r="E83" s="675" t="s">
        <v>587</v>
      </c>
      <c r="F83" s="479">
        <v>1</v>
      </c>
      <c r="G83" s="800">
        <v>3</v>
      </c>
      <c r="H83" s="512">
        <v>2</v>
      </c>
      <c r="I83" s="535">
        <v>1</v>
      </c>
      <c r="J83" s="531" t="s">
        <v>613</v>
      </c>
      <c r="K83" s="493" t="s">
        <v>613</v>
      </c>
      <c r="L83" s="493">
        <v>1</v>
      </c>
      <c r="M83" s="512" t="s">
        <v>792</v>
      </c>
      <c r="N83" s="530" t="s">
        <v>793</v>
      </c>
      <c r="O83" s="526" t="s">
        <v>794</v>
      </c>
      <c r="P83" s="788"/>
    </row>
    <row r="84" spans="1:16" s="407" customFormat="1" ht="56" customHeight="1">
      <c r="A84" s="410"/>
      <c r="B84" s="780" t="s">
        <v>570</v>
      </c>
      <c r="C84" s="995">
        <v>0.5</v>
      </c>
      <c r="D84" s="523" t="s">
        <v>160</v>
      </c>
      <c r="E84" s="675" t="s">
        <v>587</v>
      </c>
      <c r="F84" s="479">
        <v>6</v>
      </c>
      <c r="G84" s="800">
        <v>5</v>
      </c>
      <c r="H84" s="512">
        <v>5</v>
      </c>
      <c r="I84" s="535">
        <v>6</v>
      </c>
      <c r="J84" s="545">
        <v>4</v>
      </c>
      <c r="K84" s="543">
        <v>5</v>
      </c>
      <c r="L84" s="543">
        <v>6</v>
      </c>
      <c r="M84" s="514" t="s">
        <v>790</v>
      </c>
      <c r="N84" s="528" t="s">
        <v>791</v>
      </c>
      <c r="O84" s="526" t="s">
        <v>794</v>
      </c>
      <c r="P84" s="788"/>
    </row>
    <row r="85" spans="1:16" s="407" customFormat="1" ht="49.25" customHeight="1">
      <c r="A85" s="410"/>
      <c r="B85" s="780" t="s">
        <v>571</v>
      </c>
      <c r="C85" s="995">
        <v>1</v>
      </c>
      <c r="D85" s="523" t="s">
        <v>158</v>
      </c>
      <c r="E85" s="675" t="s">
        <v>587</v>
      </c>
      <c r="F85" s="479">
        <v>41</v>
      </c>
      <c r="G85" s="800">
        <v>65</v>
      </c>
      <c r="H85" s="512">
        <v>65</v>
      </c>
      <c r="I85" s="535">
        <v>45</v>
      </c>
      <c r="J85" s="531">
        <v>37</v>
      </c>
      <c r="K85" s="493">
        <v>39</v>
      </c>
      <c r="L85" s="493">
        <v>41</v>
      </c>
      <c r="M85" s="493">
        <v>43</v>
      </c>
      <c r="N85" s="532">
        <v>45</v>
      </c>
      <c r="O85" s="526" t="s">
        <v>767</v>
      </c>
      <c r="P85" s="788"/>
    </row>
    <row r="86" spans="1:16" s="407" customFormat="1" ht="56" customHeight="1">
      <c r="A86" s="410"/>
      <c r="B86" s="780" t="s">
        <v>572</v>
      </c>
      <c r="C86" s="995">
        <v>1</v>
      </c>
      <c r="D86" s="523" t="s">
        <v>0</v>
      </c>
      <c r="E86" s="675" t="s">
        <v>587</v>
      </c>
      <c r="F86" s="479">
        <v>82</v>
      </c>
      <c r="G86" s="800">
        <v>130</v>
      </c>
      <c r="H86" s="512">
        <v>130</v>
      </c>
      <c r="I86" s="535">
        <v>92</v>
      </c>
      <c r="J86" s="531">
        <v>80</v>
      </c>
      <c r="K86" s="493">
        <v>81</v>
      </c>
      <c r="L86" s="493">
        <v>82</v>
      </c>
      <c r="M86" s="493">
        <v>83</v>
      </c>
      <c r="N86" s="532">
        <v>84</v>
      </c>
      <c r="O86" s="526" t="s">
        <v>645</v>
      </c>
    </row>
    <row r="87" spans="1:16" s="407" customFormat="1" ht="55.25" customHeight="1">
      <c r="A87" s="410"/>
      <c r="B87" s="780" t="s">
        <v>573</v>
      </c>
      <c r="C87" s="995">
        <v>1</v>
      </c>
      <c r="D87" s="523" t="s">
        <v>157</v>
      </c>
      <c r="E87" s="675" t="s">
        <v>587</v>
      </c>
      <c r="F87" s="479">
        <v>200</v>
      </c>
      <c r="G87" s="800">
        <v>550</v>
      </c>
      <c r="H87" s="512">
        <v>550</v>
      </c>
      <c r="I87" s="535">
        <v>826</v>
      </c>
      <c r="J87" s="531">
        <v>100</v>
      </c>
      <c r="K87" s="493">
        <v>150</v>
      </c>
      <c r="L87" s="493">
        <v>200</v>
      </c>
      <c r="M87" s="493">
        <v>250</v>
      </c>
      <c r="N87" s="532">
        <v>300</v>
      </c>
      <c r="O87" s="526" t="s">
        <v>664</v>
      </c>
    </row>
    <row r="88" spans="1:16" s="407" customFormat="1" ht="41.25">
      <c r="A88" s="410"/>
      <c r="B88" s="478" t="s">
        <v>617</v>
      </c>
      <c r="C88" s="851" t="s">
        <v>613</v>
      </c>
      <c r="D88" s="523" t="s">
        <v>155</v>
      </c>
      <c r="E88" s="675" t="s">
        <v>587</v>
      </c>
      <c r="F88" s="479">
        <v>75</v>
      </c>
      <c r="G88" s="800" t="s">
        <v>613</v>
      </c>
      <c r="H88" s="512" t="s">
        <v>613</v>
      </c>
      <c r="I88" s="535" t="s">
        <v>613</v>
      </c>
      <c r="J88" s="531">
        <v>65</v>
      </c>
      <c r="K88" s="493">
        <v>70</v>
      </c>
      <c r="L88" s="493">
        <v>75</v>
      </c>
      <c r="M88" s="493">
        <v>80</v>
      </c>
      <c r="N88" s="532">
        <v>85</v>
      </c>
      <c r="O88" s="526" t="s">
        <v>648</v>
      </c>
    </row>
    <row r="89" spans="1:16" s="407" customFormat="1" ht="60" customHeight="1">
      <c r="A89" s="410"/>
      <c r="B89" s="780" t="s">
        <v>682</v>
      </c>
      <c r="C89" s="995">
        <v>0.5</v>
      </c>
      <c r="D89" s="523" t="s">
        <v>158</v>
      </c>
      <c r="E89" s="675" t="s">
        <v>587</v>
      </c>
      <c r="F89" s="479">
        <v>30</v>
      </c>
      <c r="G89" s="800">
        <v>65</v>
      </c>
      <c r="H89" s="801">
        <v>70</v>
      </c>
      <c r="I89" s="535">
        <v>30</v>
      </c>
      <c r="J89" s="531">
        <v>26</v>
      </c>
      <c r="K89" s="493">
        <v>28</v>
      </c>
      <c r="L89" s="493">
        <v>30</v>
      </c>
      <c r="M89" s="493">
        <v>32</v>
      </c>
      <c r="N89" s="532">
        <v>34</v>
      </c>
      <c r="O89" s="526" t="s">
        <v>795</v>
      </c>
    </row>
    <row r="90" spans="1:16" s="407" customFormat="1" ht="66.599999999999994" customHeight="1">
      <c r="A90" s="410"/>
      <c r="B90" s="1089" t="s">
        <v>683</v>
      </c>
      <c r="C90" s="996" t="s">
        <v>854</v>
      </c>
      <c r="D90" s="1076" t="s">
        <v>0</v>
      </c>
      <c r="E90" s="675" t="s">
        <v>608</v>
      </c>
      <c r="F90" s="479">
        <v>18</v>
      </c>
      <c r="G90" s="802">
        <v>18</v>
      </c>
      <c r="H90" s="801">
        <v>18</v>
      </c>
      <c r="I90" s="552">
        <v>18</v>
      </c>
      <c r="J90" s="531">
        <v>16</v>
      </c>
      <c r="K90" s="493">
        <v>17</v>
      </c>
      <c r="L90" s="493">
        <v>18</v>
      </c>
      <c r="M90" s="493">
        <v>19</v>
      </c>
      <c r="N90" s="532">
        <v>20</v>
      </c>
      <c r="O90" s="1082" t="s">
        <v>665</v>
      </c>
      <c r="P90" s="647"/>
    </row>
    <row r="91" spans="1:16" s="407" customFormat="1" ht="34.25" customHeight="1">
      <c r="A91" s="410"/>
      <c r="B91" s="1089"/>
      <c r="C91" s="998">
        <v>0.5</v>
      </c>
      <c r="D91" s="1076"/>
      <c r="E91" s="675" t="s">
        <v>587</v>
      </c>
      <c r="F91" s="479">
        <v>18</v>
      </c>
      <c r="G91" s="802">
        <v>18</v>
      </c>
      <c r="H91" s="801">
        <v>18</v>
      </c>
      <c r="I91" s="552">
        <v>18</v>
      </c>
      <c r="J91" s="531">
        <v>16</v>
      </c>
      <c r="K91" s="493">
        <v>17</v>
      </c>
      <c r="L91" s="493">
        <v>18</v>
      </c>
      <c r="M91" s="493">
        <v>19</v>
      </c>
      <c r="N91" s="532">
        <v>20</v>
      </c>
      <c r="O91" s="1082"/>
    </row>
    <row r="92" spans="1:16" s="407" customFormat="1" ht="61.9">
      <c r="A92" s="410"/>
      <c r="B92" s="1089" t="s">
        <v>684</v>
      </c>
      <c r="C92" s="996" t="s">
        <v>854</v>
      </c>
      <c r="D92" s="1076" t="s">
        <v>157</v>
      </c>
      <c r="E92" s="675" t="s">
        <v>608</v>
      </c>
      <c r="F92" s="551">
        <v>7000</v>
      </c>
      <c r="G92" s="759" t="s">
        <v>613</v>
      </c>
      <c r="H92" s="443" t="s">
        <v>613</v>
      </c>
      <c r="I92" s="668">
        <v>8000</v>
      </c>
      <c r="J92" s="803">
        <v>6000</v>
      </c>
      <c r="K92" s="804">
        <v>6500</v>
      </c>
      <c r="L92" s="804">
        <v>7000</v>
      </c>
      <c r="M92" s="804">
        <v>7500</v>
      </c>
      <c r="N92" s="805">
        <v>8000</v>
      </c>
      <c r="O92" s="1082" t="s">
        <v>796</v>
      </c>
    </row>
    <row r="93" spans="1:16" s="407" customFormat="1" ht="38.450000000000003" customHeight="1" thickBot="1">
      <c r="A93" s="410"/>
      <c r="B93" s="1210"/>
      <c r="C93" s="1001">
        <v>0.5</v>
      </c>
      <c r="D93" s="1077"/>
      <c r="E93" s="687" t="s">
        <v>587</v>
      </c>
      <c r="F93" s="806">
        <v>20000</v>
      </c>
      <c r="G93" s="846">
        <v>40000</v>
      </c>
      <c r="H93" s="686">
        <v>35000</v>
      </c>
      <c r="I93" s="847">
        <v>21000</v>
      </c>
      <c r="J93" s="807">
        <v>19000</v>
      </c>
      <c r="K93" s="808">
        <v>19500</v>
      </c>
      <c r="L93" s="808">
        <v>20000</v>
      </c>
      <c r="M93" s="808">
        <v>20500</v>
      </c>
      <c r="N93" s="809">
        <v>21000</v>
      </c>
      <c r="O93" s="1169"/>
    </row>
    <row r="94" spans="1:16" s="407" customFormat="1" ht="70.5" customHeight="1" thickBot="1">
      <c r="A94" s="410"/>
      <c r="B94" s="486" t="s">
        <v>666</v>
      </c>
      <c r="C94" s="993">
        <v>3</v>
      </c>
      <c r="D94" s="487" t="s">
        <v>156</v>
      </c>
      <c r="E94" s="810" t="s">
        <v>587</v>
      </c>
      <c r="F94" s="536">
        <v>3</v>
      </c>
      <c r="G94" s="488" t="s">
        <v>613</v>
      </c>
      <c r="H94" s="537" t="s">
        <v>613</v>
      </c>
      <c r="I94" s="843">
        <v>5</v>
      </c>
      <c r="J94" s="536">
        <v>1</v>
      </c>
      <c r="K94" s="487">
        <v>2</v>
      </c>
      <c r="L94" s="487">
        <v>3</v>
      </c>
      <c r="M94" s="487">
        <v>4</v>
      </c>
      <c r="N94" s="538">
        <v>5</v>
      </c>
      <c r="O94" s="491"/>
    </row>
    <row r="95" spans="1:16" s="407" customFormat="1" ht="51" customHeight="1">
      <c r="A95" s="410"/>
      <c r="B95" s="542" t="s">
        <v>685</v>
      </c>
      <c r="C95" s="998">
        <v>0.8</v>
      </c>
      <c r="D95" s="524" t="s">
        <v>452</v>
      </c>
      <c r="E95" s="672" t="s">
        <v>587</v>
      </c>
      <c r="F95" s="501">
        <v>10</v>
      </c>
      <c r="G95" s="657" t="s">
        <v>613</v>
      </c>
      <c r="H95" s="657">
        <v>21</v>
      </c>
      <c r="I95" s="539">
        <v>15</v>
      </c>
      <c r="J95" s="527">
        <v>8</v>
      </c>
      <c r="K95" s="514">
        <v>9</v>
      </c>
      <c r="L95" s="514">
        <v>10</v>
      </c>
      <c r="M95" s="514">
        <v>11</v>
      </c>
      <c r="N95" s="528">
        <v>12</v>
      </c>
      <c r="O95" s="525" t="s">
        <v>645</v>
      </c>
    </row>
    <row r="96" spans="1:16" s="407" customFormat="1" ht="50" customHeight="1">
      <c r="A96" s="410"/>
      <c r="B96" s="780" t="s">
        <v>686</v>
      </c>
      <c r="C96" s="995">
        <v>0.8</v>
      </c>
      <c r="D96" s="523" t="s">
        <v>158</v>
      </c>
      <c r="E96" s="675" t="s">
        <v>587</v>
      </c>
      <c r="F96" s="502">
        <v>5</v>
      </c>
      <c r="G96" s="656" t="s">
        <v>613</v>
      </c>
      <c r="H96" s="656">
        <v>9</v>
      </c>
      <c r="I96" s="540">
        <v>15</v>
      </c>
      <c r="J96" s="529">
        <v>1</v>
      </c>
      <c r="K96" s="512">
        <v>3</v>
      </c>
      <c r="L96" s="512">
        <v>5</v>
      </c>
      <c r="M96" s="512">
        <v>7</v>
      </c>
      <c r="N96" s="530">
        <v>9</v>
      </c>
      <c r="O96" s="526" t="s">
        <v>667</v>
      </c>
    </row>
    <row r="97" spans="1:16" s="407" customFormat="1" ht="71" customHeight="1">
      <c r="A97" s="410"/>
      <c r="B97" s="780" t="s">
        <v>687</v>
      </c>
      <c r="C97" s="995">
        <v>0.7</v>
      </c>
      <c r="D97" s="523" t="s">
        <v>155</v>
      </c>
      <c r="E97" s="675" t="s">
        <v>587</v>
      </c>
      <c r="F97" s="502">
        <v>20</v>
      </c>
      <c r="G97" s="656" t="s">
        <v>613</v>
      </c>
      <c r="H97" s="656">
        <v>50</v>
      </c>
      <c r="I97" s="540">
        <v>70</v>
      </c>
      <c r="J97" s="531">
        <v>10</v>
      </c>
      <c r="K97" s="493">
        <v>15</v>
      </c>
      <c r="L97" s="493">
        <v>20</v>
      </c>
      <c r="M97" s="493">
        <v>25</v>
      </c>
      <c r="N97" s="532">
        <v>30</v>
      </c>
      <c r="O97" s="526" t="s">
        <v>641</v>
      </c>
    </row>
    <row r="98" spans="1:16" s="407" customFormat="1" ht="45" customHeight="1" thickBot="1">
      <c r="A98" s="410"/>
      <c r="B98" s="782" t="s">
        <v>688</v>
      </c>
      <c r="C98" s="992">
        <v>0.7</v>
      </c>
      <c r="D98" s="783" t="s">
        <v>158</v>
      </c>
      <c r="E98" s="687" t="s">
        <v>587</v>
      </c>
      <c r="F98" s="458">
        <v>200</v>
      </c>
      <c r="G98" s="497">
        <v>600</v>
      </c>
      <c r="H98" s="497">
        <v>300</v>
      </c>
      <c r="I98" s="459">
        <v>250</v>
      </c>
      <c r="J98" s="786">
        <v>150</v>
      </c>
      <c r="K98" s="787">
        <v>175</v>
      </c>
      <c r="L98" s="787">
        <v>200</v>
      </c>
      <c r="M98" s="787">
        <v>225</v>
      </c>
      <c r="N98" s="797">
        <v>250</v>
      </c>
      <c r="O98" s="727" t="s">
        <v>618</v>
      </c>
    </row>
    <row r="99" spans="1:16" s="407" customFormat="1" ht="48" customHeight="1" thickBot="1">
      <c r="A99" s="410"/>
      <c r="B99" s="486" t="s">
        <v>668</v>
      </c>
      <c r="C99" s="1002">
        <v>3</v>
      </c>
      <c r="D99" s="487" t="s">
        <v>156</v>
      </c>
      <c r="E99" s="811" t="s">
        <v>587</v>
      </c>
      <c r="F99" s="487">
        <v>3</v>
      </c>
      <c r="G99" s="488" t="s">
        <v>613</v>
      </c>
      <c r="H99" s="488" t="s">
        <v>613</v>
      </c>
      <c r="I99" s="848">
        <v>4.33</v>
      </c>
      <c r="J99" s="487">
        <v>1</v>
      </c>
      <c r="K99" s="487">
        <v>2</v>
      </c>
      <c r="L99" s="487">
        <v>3</v>
      </c>
      <c r="M99" s="487">
        <v>4</v>
      </c>
      <c r="N99" s="487">
        <v>5</v>
      </c>
      <c r="O99" s="489"/>
    </row>
    <row r="100" spans="1:16" s="407" customFormat="1" ht="61.5" customHeight="1">
      <c r="A100" s="410"/>
      <c r="B100" s="1092" t="s">
        <v>851</v>
      </c>
      <c r="C100" s="1003" t="s">
        <v>815</v>
      </c>
      <c r="D100" s="1208" t="s">
        <v>467</v>
      </c>
      <c r="E100" s="672" t="s">
        <v>608</v>
      </c>
      <c r="F100" s="533">
        <v>50</v>
      </c>
      <c r="G100" s="977">
        <v>81</v>
      </c>
      <c r="H100" s="977">
        <v>67</v>
      </c>
      <c r="I100" s="978">
        <v>65</v>
      </c>
      <c r="J100" s="812">
        <f>K100-4</f>
        <v>42</v>
      </c>
      <c r="K100" s="813">
        <f>L100-4</f>
        <v>46</v>
      </c>
      <c r="L100" s="813">
        <v>50</v>
      </c>
      <c r="M100" s="813">
        <f>L100+4</f>
        <v>54</v>
      </c>
      <c r="N100" s="813">
        <f>M100+4</f>
        <v>58</v>
      </c>
      <c r="O100" s="814" t="s">
        <v>670</v>
      </c>
    </row>
    <row r="101" spans="1:16" s="407" customFormat="1" ht="57.75" customHeight="1">
      <c r="A101" s="410"/>
      <c r="B101" s="1090"/>
      <c r="C101" s="1004" t="s">
        <v>852</v>
      </c>
      <c r="D101" s="1209"/>
      <c r="E101" s="675" t="s">
        <v>587</v>
      </c>
      <c r="F101" s="479">
        <v>180</v>
      </c>
      <c r="G101" s="481">
        <v>191</v>
      </c>
      <c r="H101" s="481">
        <v>217</v>
      </c>
      <c r="I101" s="979">
        <v>206</v>
      </c>
      <c r="J101" s="531">
        <v>164</v>
      </c>
      <c r="K101" s="493">
        <v>172</v>
      </c>
      <c r="L101" s="493">
        <v>180</v>
      </c>
      <c r="M101" s="493">
        <v>188</v>
      </c>
      <c r="N101" s="493">
        <v>196</v>
      </c>
      <c r="O101" s="815" t="s">
        <v>669</v>
      </c>
    </row>
    <row r="102" spans="1:16" s="407" customFormat="1" ht="66.599999999999994" customHeight="1">
      <c r="A102" s="410"/>
      <c r="B102" s="478" t="s">
        <v>574</v>
      </c>
      <c r="C102" s="1005">
        <v>0.5</v>
      </c>
      <c r="D102" s="523" t="s">
        <v>155</v>
      </c>
      <c r="E102" s="675" t="s">
        <v>587</v>
      </c>
      <c r="F102" s="479">
        <v>10</v>
      </c>
      <c r="G102" s="481" t="s">
        <v>613</v>
      </c>
      <c r="H102" s="481">
        <v>112.18</v>
      </c>
      <c r="I102" s="979">
        <v>10</v>
      </c>
      <c r="J102" s="529">
        <v>6</v>
      </c>
      <c r="K102" s="512">
        <v>8</v>
      </c>
      <c r="L102" s="512">
        <v>10</v>
      </c>
      <c r="M102" s="512">
        <v>12</v>
      </c>
      <c r="N102" s="512">
        <v>14</v>
      </c>
      <c r="O102" s="816" t="s">
        <v>667</v>
      </c>
      <c r="P102" s="492" t="s">
        <v>805</v>
      </c>
    </row>
    <row r="103" spans="1:16" s="407" customFormat="1" ht="68.45" customHeight="1">
      <c r="A103" s="410"/>
      <c r="B103" s="478" t="s">
        <v>575</v>
      </c>
      <c r="C103" s="1005">
        <v>0.5</v>
      </c>
      <c r="D103" s="523" t="s">
        <v>155</v>
      </c>
      <c r="E103" s="675" t="s">
        <v>587</v>
      </c>
      <c r="F103" s="479">
        <v>75</v>
      </c>
      <c r="G103" s="481">
        <v>100</v>
      </c>
      <c r="H103" s="481" t="s">
        <v>613</v>
      </c>
      <c r="I103" s="979" t="s">
        <v>613</v>
      </c>
      <c r="J103" s="531">
        <v>65</v>
      </c>
      <c r="K103" s="493">
        <v>70</v>
      </c>
      <c r="L103" s="493">
        <v>75</v>
      </c>
      <c r="M103" s="493">
        <v>80</v>
      </c>
      <c r="N103" s="493">
        <v>85</v>
      </c>
      <c r="O103" s="816" t="s">
        <v>641</v>
      </c>
      <c r="P103" s="492" t="s">
        <v>804</v>
      </c>
    </row>
    <row r="104" spans="1:16" s="407" customFormat="1" ht="66.599999999999994" customHeight="1">
      <c r="A104" s="410"/>
      <c r="B104" s="1089" t="s">
        <v>689</v>
      </c>
      <c r="C104" s="1004" t="s">
        <v>815</v>
      </c>
      <c r="D104" s="1076" t="s">
        <v>494</v>
      </c>
      <c r="E104" s="675" t="s">
        <v>608</v>
      </c>
      <c r="F104" s="479">
        <v>70</v>
      </c>
      <c r="G104" s="980">
        <v>149</v>
      </c>
      <c r="H104" s="980">
        <v>123</v>
      </c>
      <c r="I104" s="981">
        <v>99</v>
      </c>
      <c r="J104" s="781">
        <v>50</v>
      </c>
      <c r="K104" s="676">
        <v>60</v>
      </c>
      <c r="L104" s="676">
        <v>70</v>
      </c>
      <c r="M104" s="676">
        <v>80</v>
      </c>
      <c r="N104" s="676">
        <v>90</v>
      </c>
      <c r="O104" s="815" t="s">
        <v>672</v>
      </c>
    </row>
    <row r="105" spans="1:16" s="407" customFormat="1" ht="45" customHeight="1" thickBot="1">
      <c r="A105" s="410"/>
      <c r="B105" s="1210"/>
      <c r="C105" s="1004" t="s">
        <v>852</v>
      </c>
      <c r="D105" s="1077"/>
      <c r="E105" s="687" t="s">
        <v>587</v>
      </c>
      <c r="F105" s="817">
        <v>250</v>
      </c>
      <c r="G105" s="818">
        <v>299</v>
      </c>
      <c r="H105" s="819">
        <v>298</v>
      </c>
      <c r="I105" s="820">
        <v>298</v>
      </c>
      <c r="J105" s="821">
        <f>K105-20</f>
        <v>210</v>
      </c>
      <c r="K105" s="818">
        <f>L105-20</f>
        <v>230</v>
      </c>
      <c r="L105" s="818">
        <v>250</v>
      </c>
      <c r="M105" s="818">
        <f>L105+20</f>
        <v>270</v>
      </c>
      <c r="N105" s="818">
        <f>M105+20</f>
        <v>290</v>
      </c>
      <c r="O105" s="822" t="s">
        <v>671</v>
      </c>
      <c r="P105" s="425"/>
    </row>
    <row r="106" spans="1:16" s="407" customFormat="1" ht="47.45" customHeight="1" thickBot="1">
      <c r="A106" s="410"/>
      <c r="B106" s="432" t="s">
        <v>673</v>
      </c>
      <c r="C106" s="1006">
        <v>1</v>
      </c>
      <c r="D106" s="433" t="s">
        <v>156</v>
      </c>
      <c r="E106" s="823" t="s">
        <v>587</v>
      </c>
      <c r="F106" s="433">
        <v>3</v>
      </c>
      <c r="G106" s="434" t="s">
        <v>613</v>
      </c>
      <c r="H106" s="434" t="s">
        <v>613</v>
      </c>
      <c r="I106" s="854">
        <v>5</v>
      </c>
      <c r="J106" s="433">
        <v>1</v>
      </c>
      <c r="K106" s="433">
        <v>2</v>
      </c>
      <c r="L106" s="433">
        <v>3</v>
      </c>
      <c r="M106" s="433">
        <v>4</v>
      </c>
      <c r="N106" s="433">
        <v>5</v>
      </c>
      <c r="O106" s="435"/>
    </row>
    <row r="107" spans="1:16" s="407" customFormat="1" ht="54.75" customHeight="1">
      <c r="A107" s="439"/>
      <c r="B107" s="824" t="s">
        <v>800</v>
      </c>
      <c r="C107" s="1007" t="s">
        <v>613</v>
      </c>
      <c r="D107" s="825" t="s">
        <v>157</v>
      </c>
      <c r="E107" s="691" t="s">
        <v>587</v>
      </c>
      <c r="F107" s="716">
        <v>306000</v>
      </c>
      <c r="G107" s="521">
        <v>680604</v>
      </c>
      <c r="H107" s="521">
        <v>1300619</v>
      </c>
      <c r="I107" s="522">
        <v>1362890</v>
      </c>
      <c r="J107" s="826">
        <v>197700</v>
      </c>
      <c r="K107" s="827">
        <v>251850</v>
      </c>
      <c r="L107" s="827">
        <v>306000</v>
      </c>
      <c r="M107" s="827">
        <v>360150</v>
      </c>
      <c r="N107" s="828">
        <v>414300</v>
      </c>
      <c r="O107" s="721" t="s">
        <v>649</v>
      </c>
    </row>
    <row r="108" spans="1:16" s="407" customFormat="1" ht="56.25" customHeight="1">
      <c r="A108" s="439"/>
      <c r="B108" s="478" t="s">
        <v>615</v>
      </c>
      <c r="C108" s="1008" t="s">
        <v>613</v>
      </c>
      <c r="D108" s="829" t="s">
        <v>155</v>
      </c>
      <c r="E108" s="675" t="s">
        <v>587</v>
      </c>
      <c r="F108" s="669">
        <v>75</v>
      </c>
      <c r="G108" s="855">
        <v>81.849999999999994</v>
      </c>
      <c r="H108" s="855">
        <v>78.400000000000006</v>
      </c>
      <c r="I108" s="856">
        <v>83.33</v>
      </c>
      <c r="J108" s="449">
        <v>65</v>
      </c>
      <c r="K108" s="443">
        <v>70</v>
      </c>
      <c r="L108" s="443">
        <v>75</v>
      </c>
      <c r="M108" s="443">
        <v>80</v>
      </c>
      <c r="N108" s="446">
        <v>85</v>
      </c>
      <c r="O108" s="526" t="s">
        <v>648</v>
      </c>
    </row>
    <row r="109" spans="1:16" s="407" customFormat="1" ht="71.45" customHeight="1" thickBot="1">
      <c r="A109" s="410"/>
      <c r="B109" s="782" t="s">
        <v>690</v>
      </c>
      <c r="C109" s="992">
        <v>1</v>
      </c>
      <c r="D109" s="783" t="s">
        <v>144</v>
      </c>
      <c r="E109" s="687" t="s">
        <v>587</v>
      </c>
      <c r="F109" s="830">
        <v>14</v>
      </c>
      <c r="G109" s="755">
        <v>16</v>
      </c>
      <c r="H109" s="755">
        <v>14</v>
      </c>
      <c r="I109" s="785">
        <v>16</v>
      </c>
      <c r="J109" s="831">
        <v>12</v>
      </c>
      <c r="K109" s="832">
        <v>13</v>
      </c>
      <c r="L109" s="832">
        <v>14</v>
      </c>
      <c r="M109" s="832">
        <v>15</v>
      </c>
      <c r="N109" s="833">
        <v>16</v>
      </c>
      <c r="O109" s="727" t="s">
        <v>645</v>
      </c>
    </row>
    <row r="110" spans="1:16" s="407" customFormat="1" ht="72" customHeight="1">
      <c r="A110" s="410"/>
      <c r="B110" s="651" t="s">
        <v>716</v>
      </c>
      <c r="C110" s="1009" t="s">
        <v>613</v>
      </c>
      <c r="D110" s="431" t="s">
        <v>155</v>
      </c>
      <c r="E110" s="642" t="s">
        <v>587</v>
      </c>
      <c r="F110" s="693">
        <v>100</v>
      </c>
      <c r="G110" s="857">
        <v>17.62</v>
      </c>
      <c r="H110" s="857">
        <v>57</v>
      </c>
      <c r="I110" s="858">
        <v>84</v>
      </c>
      <c r="J110" s="737" t="s">
        <v>628</v>
      </c>
      <c r="K110" s="737" t="s">
        <v>628</v>
      </c>
      <c r="L110" s="737" t="s">
        <v>628</v>
      </c>
      <c r="M110" s="737" t="s">
        <v>630</v>
      </c>
      <c r="N110" s="737" t="s">
        <v>629</v>
      </c>
      <c r="O110" s="859" t="s">
        <v>674</v>
      </c>
      <c r="P110" s="414"/>
    </row>
    <row r="111" spans="1:16" s="407" customFormat="1" ht="82.5">
      <c r="A111" s="410"/>
      <c r="B111" s="652" t="s">
        <v>717</v>
      </c>
      <c r="C111" s="997" t="s">
        <v>613</v>
      </c>
      <c r="D111" s="493" t="s">
        <v>155</v>
      </c>
      <c r="E111" s="512" t="s">
        <v>587</v>
      </c>
      <c r="F111" s="512">
        <v>60</v>
      </c>
      <c r="G111" s="851" t="s">
        <v>613</v>
      </c>
      <c r="H111" s="851">
        <v>25</v>
      </c>
      <c r="I111" s="852">
        <v>8.42</v>
      </c>
      <c r="J111" s="739" t="s">
        <v>631</v>
      </c>
      <c r="K111" s="739" t="s">
        <v>632</v>
      </c>
      <c r="L111" s="739" t="s">
        <v>633</v>
      </c>
      <c r="M111" s="739" t="s">
        <v>634</v>
      </c>
      <c r="N111" s="739" t="s">
        <v>635</v>
      </c>
      <c r="O111" s="816" t="s">
        <v>674</v>
      </c>
      <c r="P111" s="414"/>
    </row>
    <row r="112" spans="1:16" s="407" customFormat="1" ht="90.6" customHeight="1" thickBot="1">
      <c r="A112" s="424"/>
      <c r="B112" s="653" t="s">
        <v>718</v>
      </c>
      <c r="C112" s="1010" t="s">
        <v>613</v>
      </c>
      <c r="D112" s="787" t="s">
        <v>155</v>
      </c>
      <c r="E112" s="429" t="s">
        <v>587</v>
      </c>
      <c r="F112" s="686">
        <v>31</v>
      </c>
      <c r="G112" s="860" t="s">
        <v>613</v>
      </c>
      <c r="H112" s="752" t="s">
        <v>613</v>
      </c>
      <c r="I112" s="752">
        <v>1</v>
      </c>
      <c r="J112" s="752" t="s">
        <v>636</v>
      </c>
      <c r="K112" s="752" t="s">
        <v>637</v>
      </c>
      <c r="L112" s="752" t="s">
        <v>638</v>
      </c>
      <c r="M112" s="752" t="s">
        <v>639</v>
      </c>
      <c r="N112" s="752" t="s">
        <v>640</v>
      </c>
      <c r="O112" s="861" t="s">
        <v>674</v>
      </c>
      <c r="P112" s="414"/>
    </row>
    <row r="113" spans="1:16" s="407" customFormat="1" ht="94.25" customHeight="1" thickBot="1">
      <c r="A113" s="424"/>
      <c r="B113" s="890" t="s">
        <v>619</v>
      </c>
      <c r="C113" s="1000">
        <v>1</v>
      </c>
      <c r="D113" s="834" t="s">
        <v>158</v>
      </c>
      <c r="E113" s="835" t="s">
        <v>587</v>
      </c>
      <c r="F113" s="776">
        <v>60</v>
      </c>
      <c r="G113" s="836" t="s">
        <v>613</v>
      </c>
      <c r="H113" s="837" t="s">
        <v>613</v>
      </c>
      <c r="I113" s="838" t="s">
        <v>613</v>
      </c>
      <c r="J113" s="839">
        <v>56</v>
      </c>
      <c r="K113" s="837">
        <v>58</v>
      </c>
      <c r="L113" s="837">
        <v>60</v>
      </c>
      <c r="M113" s="837">
        <v>62</v>
      </c>
      <c r="N113" s="840">
        <v>64</v>
      </c>
      <c r="O113" s="490" t="s">
        <v>810</v>
      </c>
      <c r="P113" s="650"/>
    </row>
    <row r="114" spans="1:16" s="407" customFormat="1" ht="103.5" thickBot="1">
      <c r="A114" s="410"/>
      <c r="B114" s="890" t="s">
        <v>620</v>
      </c>
      <c r="C114" s="1000">
        <v>1</v>
      </c>
      <c r="D114" s="834" t="s">
        <v>158</v>
      </c>
      <c r="E114" s="835" t="s">
        <v>587</v>
      </c>
      <c r="F114" s="776">
        <v>50</v>
      </c>
      <c r="G114" s="836" t="s">
        <v>613</v>
      </c>
      <c r="H114" s="837" t="s">
        <v>613</v>
      </c>
      <c r="I114" s="838" t="s">
        <v>613</v>
      </c>
      <c r="J114" s="839">
        <v>46</v>
      </c>
      <c r="K114" s="837">
        <v>48</v>
      </c>
      <c r="L114" s="837">
        <v>50</v>
      </c>
      <c r="M114" s="837">
        <v>52</v>
      </c>
      <c r="N114" s="840">
        <v>54</v>
      </c>
      <c r="O114" s="490" t="s">
        <v>810</v>
      </c>
      <c r="P114" s="426"/>
    </row>
    <row r="115" spans="1:16" customFormat="1" ht="41.65" thickBot="1">
      <c r="B115" s="891" t="s">
        <v>622</v>
      </c>
      <c r="C115" s="1011">
        <v>1</v>
      </c>
      <c r="D115" s="892" t="s">
        <v>156</v>
      </c>
      <c r="E115" s="893" t="s">
        <v>587</v>
      </c>
      <c r="F115" s="894">
        <v>3</v>
      </c>
      <c r="G115" s="895" t="s">
        <v>824</v>
      </c>
      <c r="H115" s="896" t="s">
        <v>824</v>
      </c>
      <c r="I115" s="897" t="s">
        <v>824</v>
      </c>
      <c r="J115" s="898">
        <v>1</v>
      </c>
      <c r="K115" s="896">
        <v>2</v>
      </c>
      <c r="L115" s="896">
        <v>3</v>
      </c>
      <c r="M115" s="896">
        <v>4</v>
      </c>
      <c r="N115" s="899">
        <v>5</v>
      </c>
      <c r="O115" s="942"/>
    </row>
    <row r="116" spans="1:16" customFormat="1" ht="61.9">
      <c r="B116" s="1175" t="s">
        <v>825</v>
      </c>
      <c r="C116" s="987" t="s">
        <v>841</v>
      </c>
      <c r="D116" s="1177" t="s">
        <v>826</v>
      </c>
      <c r="E116" s="900" t="s">
        <v>608</v>
      </c>
      <c r="F116" s="901">
        <v>50</v>
      </c>
      <c r="G116" s="902" t="s">
        <v>824</v>
      </c>
      <c r="H116" s="903" t="s">
        <v>824</v>
      </c>
      <c r="I116" s="904" t="s">
        <v>824</v>
      </c>
      <c r="J116" s="905">
        <v>40</v>
      </c>
      <c r="K116" s="903">
        <v>45</v>
      </c>
      <c r="L116" s="903">
        <v>50</v>
      </c>
      <c r="M116" s="903">
        <v>55</v>
      </c>
      <c r="N116" s="906">
        <v>60</v>
      </c>
      <c r="O116" s="943"/>
    </row>
    <row r="117" spans="1:16" customFormat="1" ht="25.25" customHeight="1" thickBot="1">
      <c r="B117" s="1176"/>
      <c r="C117" s="1012">
        <v>0.3</v>
      </c>
      <c r="D117" s="1178"/>
      <c r="E117" s="878" t="s">
        <v>587</v>
      </c>
      <c r="F117" s="907">
        <v>100</v>
      </c>
      <c r="G117" s="908" t="s">
        <v>824</v>
      </c>
      <c r="H117" s="909" t="s">
        <v>824</v>
      </c>
      <c r="I117" s="910" t="s">
        <v>824</v>
      </c>
      <c r="J117" s="911">
        <v>60</v>
      </c>
      <c r="K117" s="909">
        <v>80</v>
      </c>
      <c r="L117" s="909">
        <v>100</v>
      </c>
      <c r="M117" s="909">
        <v>120</v>
      </c>
      <c r="N117" s="912">
        <v>140</v>
      </c>
      <c r="O117" s="943"/>
    </row>
    <row r="118" spans="1:16" customFormat="1" ht="41.65" thickBot="1">
      <c r="B118" s="913" t="s">
        <v>827</v>
      </c>
      <c r="C118" s="1013">
        <v>0.3</v>
      </c>
      <c r="D118" s="914" t="s">
        <v>494</v>
      </c>
      <c r="E118" s="915" t="s">
        <v>587</v>
      </c>
      <c r="F118" s="916">
        <v>15</v>
      </c>
      <c r="G118" s="917" t="s">
        <v>824</v>
      </c>
      <c r="H118" s="918" t="s">
        <v>824</v>
      </c>
      <c r="I118" s="919" t="s">
        <v>824</v>
      </c>
      <c r="J118" s="920">
        <v>13</v>
      </c>
      <c r="K118" s="918">
        <v>14</v>
      </c>
      <c r="L118" s="918">
        <v>15</v>
      </c>
      <c r="M118" s="918">
        <v>16</v>
      </c>
      <c r="N118" s="921">
        <v>17</v>
      </c>
      <c r="O118" s="943"/>
    </row>
    <row r="119" spans="1:16" customFormat="1" ht="41.65" thickBot="1">
      <c r="B119" s="913" t="s">
        <v>828</v>
      </c>
      <c r="C119" s="1013">
        <v>0.4</v>
      </c>
      <c r="D119" s="914" t="s">
        <v>158</v>
      </c>
      <c r="E119" s="915" t="s">
        <v>587</v>
      </c>
      <c r="F119" s="922">
        <v>15</v>
      </c>
      <c r="G119" s="923" t="s">
        <v>824</v>
      </c>
      <c r="H119" s="924" t="s">
        <v>824</v>
      </c>
      <c r="I119" s="925" t="s">
        <v>824</v>
      </c>
      <c r="J119" s="926">
        <v>13</v>
      </c>
      <c r="K119" s="924">
        <v>14</v>
      </c>
      <c r="L119" s="924">
        <v>15</v>
      </c>
      <c r="M119" s="924">
        <v>16</v>
      </c>
      <c r="N119" s="927">
        <v>17</v>
      </c>
      <c r="O119" s="944"/>
    </row>
    <row r="120" spans="1:16" customFormat="1" ht="62.25" thickBot="1">
      <c r="B120" s="891" t="s">
        <v>621</v>
      </c>
      <c r="C120" s="1011">
        <v>1</v>
      </c>
      <c r="D120" s="892" t="s">
        <v>156</v>
      </c>
      <c r="E120" s="893" t="s">
        <v>587</v>
      </c>
      <c r="F120" s="894">
        <v>3</v>
      </c>
      <c r="G120" s="895" t="s">
        <v>824</v>
      </c>
      <c r="H120" s="896" t="s">
        <v>824</v>
      </c>
      <c r="I120" s="897" t="s">
        <v>824</v>
      </c>
      <c r="J120" s="898">
        <v>1</v>
      </c>
      <c r="K120" s="896">
        <v>2</v>
      </c>
      <c r="L120" s="896">
        <v>3</v>
      </c>
      <c r="M120" s="896">
        <v>4</v>
      </c>
      <c r="N120" s="899">
        <v>5</v>
      </c>
      <c r="O120" s="952"/>
    </row>
    <row r="121" spans="1:16" customFormat="1" ht="63.6" customHeight="1">
      <c r="B121" s="1195" t="s">
        <v>830</v>
      </c>
      <c r="C121" s="987" t="s">
        <v>839</v>
      </c>
      <c r="D121" s="1197" t="s">
        <v>831</v>
      </c>
      <c r="E121" s="945" t="s">
        <v>608</v>
      </c>
      <c r="F121" s="946">
        <v>5</v>
      </c>
      <c r="G121" s="947" t="s">
        <v>824</v>
      </c>
      <c r="H121" s="947" t="s">
        <v>824</v>
      </c>
      <c r="I121" s="948" t="s">
        <v>824</v>
      </c>
      <c r="J121" s="949">
        <v>3</v>
      </c>
      <c r="K121" s="950">
        <v>4</v>
      </c>
      <c r="L121" s="950">
        <v>5</v>
      </c>
      <c r="M121" s="950">
        <v>6</v>
      </c>
      <c r="N121" s="951">
        <v>7</v>
      </c>
      <c r="O121" s="943"/>
    </row>
    <row r="122" spans="1:16" customFormat="1" ht="33.6" customHeight="1">
      <c r="B122" s="1196"/>
      <c r="C122" s="999">
        <v>0.2</v>
      </c>
      <c r="D122" s="1198"/>
      <c r="E122" s="945" t="s">
        <v>587</v>
      </c>
      <c r="F122" s="946">
        <v>5</v>
      </c>
      <c r="G122" s="947" t="s">
        <v>824</v>
      </c>
      <c r="H122" s="947" t="s">
        <v>824</v>
      </c>
      <c r="I122" s="948" t="s">
        <v>824</v>
      </c>
      <c r="J122" s="949">
        <v>3</v>
      </c>
      <c r="K122" s="950">
        <v>4</v>
      </c>
      <c r="L122" s="950">
        <v>5</v>
      </c>
      <c r="M122" s="950">
        <v>6</v>
      </c>
      <c r="N122" s="951">
        <v>7</v>
      </c>
      <c r="O122" s="943"/>
    </row>
    <row r="123" spans="1:16" customFormat="1" ht="61.9">
      <c r="B123" s="1201" t="s">
        <v>842</v>
      </c>
      <c r="C123" s="988" t="s">
        <v>840</v>
      </c>
      <c r="D123" s="1178" t="s">
        <v>157</v>
      </c>
      <c r="E123" s="928" t="s">
        <v>608</v>
      </c>
      <c r="F123" s="929">
        <v>15</v>
      </c>
      <c r="G123" s="503" t="s">
        <v>824</v>
      </c>
      <c r="H123" s="503" t="s">
        <v>824</v>
      </c>
      <c r="I123" s="930" t="s">
        <v>824</v>
      </c>
      <c r="J123" s="931">
        <v>9</v>
      </c>
      <c r="K123" s="932">
        <v>12</v>
      </c>
      <c r="L123" s="932">
        <v>15</v>
      </c>
      <c r="M123" s="932">
        <v>18</v>
      </c>
      <c r="N123" s="933">
        <v>21</v>
      </c>
      <c r="O123" s="943"/>
    </row>
    <row r="124" spans="1:16" customFormat="1" ht="29" customHeight="1">
      <c r="B124" s="1202"/>
      <c r="C124" s="1012">
        <v>0.3</v>
      </c>
      <c r="D124" s="1198"/>
      <c r="E124" s="878" t="s">
        <v>587</v>
      </c>
      <c r="F124" s="929">
        <v>15</v>
      </c>
      <c r="G124" s="503" t="s">
        <v>824</v>
      </c>
      <c r="H124" s="503" t="s">
        <v>824</v>
      </c>
      <c r="I124" s="930" t="s">
        <v>824</v>
      </c>
      <c r="J124" s="931">
        <v>9</v>
      </c>
      <c r="K124" s="932">
        <v>12</v>
      </c>
      <c r="L124" s="932">
        <v>15</v>
      </c>
      <c r="M124" s="932">
        <v>18</v>
      </c>
      <c r="N124" s="933">
        <v>21</v>
      </c>
      <c r="O124" s="943"/>
    </row>
    <row r="125" spans="1:16" customFormat="1" ht="72.400000000000006" thickBot="1">
      <c r="B125" s="936" t="s">
        <v>832</v>
      </c>
      <c r="C125" s="1014">
        <v>0.5</v>
      </c>
      <c r="D125" s="937" t="s">
        <v>833</v>
      </c>
      <c r="E125" s="938" t="s">
        <v>587</v>
      </c>
      <c r="F125" s="939">
        <v>5</v>
      </c>
      <c r="G125" s="940" t="s">
        <v>824</v>
      </c>
      <c r="H125" s="935" t="s">
        <v>824</v>
      </c>
      <c r="I125" s="941" t="s">
        <v>824</v>
      </c>
      <c r="J125" s="934">
        <v>3</v>
      </c>
      <c r="K125" s="935">
        <v>4</v>
      </c>
      <c r="L125" s="935">
        <v>5</v>
      </c>
      <c r="M125" s="935">
        <v>6</v>
      </c>
      <c r="N125" s="972" t="s">
        <v>829</v>
      </c>
      <c r="O125" s="944"/>
    </row>
    <row r="126" spans="1:16" s="407" customFormat="1" ht="26" customHeight="1">
      <c r="A126" s="410"/>
      <c r="B126" s="1102" t="s">
        <v>549</v>
      </c>
      <c r="C126" s="1213">
        <v>1</v>
      </c>
      <c r="D126" s="1199" t="s">
        <v>156</v>
      </c>
      <c r="E126" s="1215" t="s">
        <v>587</v>
      </c>
      <c r="F126" s="1217">
        <v>3</v>
      </c>
      <c r="G126" s="1179"/>
      <c r="H126" s="1221"/>
      <c r="I126" s="1219"/>
      <c r="J126" s="601">
        <v>1</v>
      </c>
      <c r="K126" s="602">
        <v>2</v>
      </c>
      <c r="L126" s="602">
        <v>3</v>
      </c>
      <c r="M126" s="602">
        <v>4</v>
      </c>
      <c r="N126" s="603">
        <v>5</v>
      </c>
      <c r="O126" s="654"/>
      <c r="P126" s="426"/>
    </row>
    <row r="127" spans="1:16" s="407" customFormat="1" ht="118.25" customHeight="1" thickBot="1">
      <c r="A127" s="410"/>
      <c r="B127" s="1104"/>
      <c r="C127" s="1231"/>
      <c r="D127" s="1200"/>
      <c r="E127" s="1216"/>
      <c r="F127" s="1218"/>
      <c r="G127" s="1180"/>
      <c r="H127" s="1222"/>
      <c r="I127" s="1220"/>
      <c r="J127" s="966" t="s">
        <v>838</v>
      </c>
      <c r="K127" s="967" t="s">
        <v>834</v>
      </c>
      <c r="L127" s="967" t="s">
        <v>835</v>
      </c>
      <c r="M127" s="967" t="s">
        <v>836</v>
      </c>
      <c r="N127" s="968" t="s">
        <v>837</v>
      </c>
      <c r="O127" s="654"/>
      <c r="P127" s="426"/>
    </row>
    <row r="128" spans="1:16" s="407" customFormat="1" ht="23" customHeight="1">
      <c r="A128" s="410"/>
      <c r="B128" s="1123" t="s">
        <v>584</v>
      </c>
      <c r="C128" s="1213">
        <v>1</v>
      </c>
      <c r="D128" s="1223" t="s">
        <v>156</v>
      </c>
      <c r="E128" s="1159" t="s">
        <v>587</v>
      </c>
      <c r="F128" s="1211">
        <v>3</v>
      </c>
      <c r="G128" s="1225">
        <v>5</v>
      </c>
      <c r="H128" s="1227">
        <v>4</v>
      </c>
      <c r="I128" s="1229">
        <v>4</v>
      </c>
      <c r="J128" s="692">
        <v>1</v>
      </c>
      <c r="K128" s="693">
        <v>2</v>
      </c>
      <c r="L128" s="693">
        <v>3</v>
      </c>
      <c r="M128" s="693">
        <v>4</v>
      </c>
      <c r="N128" s="695">
        <v>5</v>
      </c>
      <c r="O128" s="1206"/>
      <c r="P128" s="426"/>
    </row>
    <row r="129" spans="1:16" s="407" customFormat="1" ht="129.6" customHeight="1" thickBot="1">
      <c r="A129" s="410"/>
      <c r="B129" s="1091"/>
      <c r="C129" s="1214"/>
      <c r="D129" s="1224"/>
      <c r="E129" s="1160"/>
      <c r="F129" s="1212"/>
      <c r="G129" s="1226"/>
      <c r="H129" s="1228"/>
      <c r="I129" s="1230"/>
      <c r="J129" s="969" t="s">
        <v>723</v>
      </c>
      <c r="K129" s="970" t="s">
        <v>724</v>
      </c>
      <c r="L129" s="970" t="s">
        <v>725</v>
      </c>
      <c r="M129" s="970" t="s">
        <v>726</v>
      </c>
      <c r="N129" s="971" t="s">
        <v>727</v>
      </c>
      <c r="O129" s="1207"/>
      <c r="P129" s="426"/>
    </row>
    <row r="130" spans="1:16" s="409" customFormat="1" ht="69" customHeight="1">
      <c r="A130" s="1187" t="s">
        <v>540</v>
      </c>
      <c r="B130" s="1189" t="s">
        <v>490</v>
      </c>
      <c r="C130" s="987" t="s">
        <v>855</v>
      </c>
      <c r="D130" s="1191" t="s">
        <v>155</v>
      </c>
      <c r="E130" s="841" t="s">
        <v>608</v>
      </c>
      <c r="F130" s="953" t="s">
        <v>798</v>
      </c>
      <c r="G130" s="954" t="s">
        <v>613</v>
      </c>
      <c r="H130" s="954" t="s">
        <v>613</v>
      </c>
      <c r="I130" s="959">
        <v>59.99</v>
      </c>
      <c r="J130" s="962">
        <v>91</v>
      </c>
      <c r="K130" s="955">
        <v>92</v>
      </c>
      <c r="L130" s="955">
        <v>93</v>
      </c>
      <c r="M130" s="955">
        <v>94</v>
      </c>
      <c r="N130" s="963">
        <v>95</v>
      </c>
      <c r="O130" s="961"/>
      <c r="P130" s="395"/>
    </row>
    <row r="131" spans="1:16" s="409" customFormat="1" ht="62" customHeight="1" thickBot="1">
      <c r="A131" s="1188"/>
      <c r="B131" s="1190"/>
      <c r="C131" s="986">
        <v>3.5</v>
      </c>
      <c r="D131" s="1192"/>
      <c r="E131" s="842" t="s">
        <v>587</v>
      </c>
      <c r="F131" s="956" t="s">
        <v>775</v>
      </c>
      <c r="G131" s="957" t="s">
        <v>613</v>
      </c>
      <c r="H131" s="957" t="s">
        <v>613</v>
      </c>
      <c r="I131" s="960">
        <v>90.79</v>
      </c>
      <c r="J131" s="964">
        <v>91</v>
      </c>
      <c r="K131" s="958">
        <v>92</v>
      </c>
      <c r="L131" s="958">
        <v>93</v>
      </c>
      <c r="M131" s="958">
        <v>94</v>
      </c>
      <c r="N131" s="965">
        <v>95</v>
      </c>
      <c r="O131" s="558"/>
    </row>
    <row r="132" spans="1:16" s="409" customFormat="1" ht="20.25" customHeight="1" thickBot="1">
      <c r="A132" s="1193" t="s">
        <v>161</v>
      </c>
      <c r="B132" s="1194"/>
      <c r="C132" s="1002">
        <v>10</v>
      </c>
      <c r="D132" s="516"/>
      <c r="E132" s="516"/>
      <c r="F132" s="517"/>
      <c r="G132" s="518"/>
      <c r="H132" s="519"/>
      <c r="I132" s="520"/>
      <c r="J132" s="643"/>
      <c r="K132" s="643"/>
      <c r="L132" s="643"/>
      <c r="M132" s="643"/>
      <c r="N132" s="643"/>
      <c r="O132" s="644"/>
    </row>
    <row r="133" spans="1:16" s="409" customFormat="1" ht="65" customHeight="1">
      <c r="A133" s="1181" t="s">
        <v>555</v>
      </c>
      <c r="B133" s="1183" t="s">
        <v>491</v>
      </c>
      <c r="C133" s="991" t="s">
        <v>813</v>
      </c>
      <c r="D133" s="1168" t="s">
        <v>156</v>
      </c>
      <c r="E133" s="672" t="s">
        <v>608</v>
      </c>
      <c r="F133" s="533">
        <v>3</v>
      </c>
      <c r="G133" s="642" t="s">
        <v>613</v>
      </c>
      <c r="H133" s="642" t="s">
        <v>613</v>
      </c>
      <c r="I133" s="515">
        <v>5</v>
      </c>
      <c r="J133" s="529">
        <v>1</v>
      </c>
      <c r="K133" s="512">
        <v>2</v>
      </c>
      <c r="L133" s="512">
        <v>3</v>
      </c>
      <c r="M133" s="512">
        <v>4</v>
      </c>
      <c r="N133" s="530">
        <v>5</v>
      </c>
      <c r="O133" s="1203" t="s">
        <v>797</v>
      </c>
      <c r="P133" s="395"/>
    </row>
    <row r="134" spans="1:16" s="409" customFormat="1" ht="38.25" customHeight="1" thickBot="1">
      <c r="A134" s="1182"/>
      <c r="B134" s="1184"/>
      <c r="C134" s="1015">
        <v>5</v>
      </c>
      <c r="D134" s="1147"/>
      <c r="E134" s="703" t="s">
        <v>587</v>
      </c>
      <c r="F134" s="480">
        <v>3</v>
      </c>
      <c r="G134" s="641" t="s">
        <v>613</v>
      </c>
      <c r="H134" s="641" t="s">
        <v>613</v>
      </c>
      <c r="I134" s="462">
        <v>5</v>
      </c>
      <c r="J134" s="645">
        <v>1</v>
      </c>
      <c r="K134" s="641">
        <v>2</v>
      </c>
      <c r="L134" s="641">
        <v>3</v>
      </c>
      <c r="M134" s="641">
        <v>4</v>
      </c>
      <c r="N134" s="646">
        <v>5</v>
      </c>
      <c r="O134" s="1204"/>
      <c r="P134" s="395"/>
    </row>
    <row r="135" spans="1:16" s="409" customFormat="1" ht="68" customHeight="1">
      <c r="A135" s="1123" t="s">
        <v>556</v>
      </c>
      <c r="B135" s="1185" t="s">
        <v>557</v>
      </c>
      <c r="C135" s="991" t="s">
        <v>813</v>
      </c>
      <c r="D135" s="1145" t="s">
        <v>156</v>
      </c>
      <c r="E135" s="691" t="s">
        <v>608</v>
      </c>
      <c r="F135" s="463">
        <v>3</v>
      </c>
      <c r="G135" s="642" t="s">
        <v>613</v>
      </c>
      <c r="H135" s="642" t="s">
        <v>613</v>
      </c>
      <c r="I135" s="452" t="s">
        <v>613</v>
      </c>
      <c r="J135" s="527">
        <v>1</v>
      </c>
      <c r="K135" s="514">
        <v>2</v>
      </c>
      <c r="L135" s="514">
        <v>3</v>
      </c>
      <c r="M135" s="514">
        <v>4</v>
      </c>
      <c r="N135" s="528">
        <v>5</v>
      </c>
      <c r="O135" s="1099" t="s">
        <v>811</v>
      </c>
      <c r="P135" s="395"/>
    </row>
    <row r="136" spans="1:16" s="409" customFormat="1" ht="38" customHeight="1" thickBot="1">
      <c r="A136" s="1124"/>
      <c r="B136" s="1186"/>
      <c r="C136" s="1015">
        <v>5</v>
      </c>
      <c r="D136" s="1205"/>
      <c r="E136" s="687" t="s">
        <v>587</v>
      </c>
      <c r="F136" s="480">
        <v>3</v>
      </c>
      <c r="G136" s="641" t="s">
        <v>613</v>
      </c>
      <c r="H136" s="641" t="s">
        <v>613</v>
      </c>
      <c r="I136" s="462" t="s">
        <v>613</v>
      </c>
      <c r="J136" s="460">
        <v>1</v>
      </c>
      <c r="K136" s="429">
        <v>2</v>
      </c>
      <c r="L136" s="429">
        <v>3</v>
      </c>
      <c r="M136" s="429">
        <v>4</v>
      </c>
      <c r="N136" s="461">
        <v>5</v>
      </c>
      <c r="O136" s="1169"/>
    </row>
    <row r="137" spans="1:16" s="409" customFormat="1" ht="24.4" thickBot="1">
      <c r="A137" s="504" t="s">
        <v>3</v>
      </c>
      <c r="B137" s="505"/>
      <c r="C137" s="1016">
        <f>C14+C43+C46+C132</f>
        <v>100</v>
      </c>
      <c r="D137" s="506"/>
      <c r="E137" s="605"/>
      <c r="F137" s="507"/>
      <c r="G137" s="508"/>
      <c r="H137" s="507"/>
      <c r="I137" s="509"/>
      <c r="J137" s="508"/>
      <c r="K137" s="508"/>
      <c r="L137" s="508"/>
      <c r="M137" s="508"/>
      <c r="N137" s="510"/>
      <c r="O137" s="511"/>
    </row>
    <row r="138" spans="1:16" s="409" customFormat="1">
      <c r="A138" s="411"/>
      <c r="B138" s="406"/>
      <c r="C138" s="412"/>
      <c r="D138" s="413"/>
      <c r="E138" s="401"/>
      <c r="F138" s="413"/>
      <c r="G138" s="406"/>
      <c r="H138" s="414"/>
      <c r="I138" s="415"/>
      <c r="J138" s="416"/>
      <c r="K138" s="416"/>
      <c r="L138" s="416"/>
      <c r="M138" s="416"/>
      <c r="N138" s="416"/>
      <c r="O138" s="406"/>
    </row>
    <row r="139" spans="1:16" s="409" customFormat="1">
      <c r="D139" s="401"/>
      <c r="E139" s="401"/>
      <c r="F139" s="417"/>
      <c r="H139" s="418"/>
      <c r="I139" s="419"/>
      <c r="N139" s="418"/>
    </row>
    <row r="140" spans="1:16" s="409" customFormat="1">
      <c r="D140" s="401"/>
      <c r="E140" s="401"/>
      <c r="F140" s="417"/>
      <c r="H140" s="418"/>
      <c r="I140" s="419"/>
      <c r="N140" s="418"/>
    </row>
    <row r="141" spans="1:16" s="409" customFormat="1">
      <c r="D141" s="401"/>
      <c r="E141" s="401"/>
      <c r="F141" s="417"/>
      <c r="H141" s="418"/>
      <c r="I141" s="419"/>
      <c r="N141" s="418"/>
    </row>
    <row r="142" spans="1:16" s="409" customFormat="1">
      <c r="D142" s="401"/>
      <c r="E142" s="401"/>
      <c r="F142" s="417"/>
      <c r="H142" s="418"/>
      <c r="I142" s="419"/>
      <c r="N142" s="418"/>
    </row>
    <row r="143" spans="1:16" s="409" customFormat="1">
      <c r="D143" s="401"/>
      <c r="E143" s="401"/>
      <c r="F143" s="417"/>
      <c r="H143" s="418"/>
      <c r="I143" s="419"/>
      <c r="N143" s="418"/>
    </row>
    <row r="144" spans="1:16" s="404" customFormat="1">
      <c r="A144" s="409"/>
      <c r="B144" s="409"/>
      <c r="C144" s="409"/>
      <c r="D144" s="401"/>
      <c r="E144" s="401"/>
      <c r="F144" s="417"/>
      <c r="G144" s="409"/>
      <c r="H144" s="418"/>
      <c r="I144" s="419"/>
      <c r="J144" s="409"/>
      <c r="K144" s="409"/>
      <c r="L144" s="409"/>
      <c r="M144" s="409"/>
      <c r="N144" s="418"/>
      <c r="O144" s="409"/>
    </row>
    <row r="145" spans="1:32" s="420" customFormat="1">
      <c r="A145" s="409"/>
      <c r="B145" s="409"/>
      <c r="C145" s="409"/>
      <c r="D145" s="401"/>
      <c r="E145" s="401"/>
      <c r="F145" s="417"/>
      <c r="G145" s="409"/>
      <c r="H145" s="418"/>
      <c r="I145" s="419"/>
      <c r="J145" s="409"/>
      <c r="K145" s="409"/>
      <c r="L145" s="409"/>
      <c r="M145" s="409"/>
      <c r="N145" s="418"/>
      <c r="O145" s="409"/>
      <c r="P145" s="418"/>
      <c r="Q145" s="418"/>
      <c r="R145" s="418"/>
      <c r="S145" s="418"/>
      <c r="T145" s="418"/>
      <c r="U145" s="418"/>
      <c r="V145" s="418"/>
      <c r="W145" s="418"/>
      <c r="X145" s="418"/>
      <c r="Y145" s="418"/>
      <c r="Z145" s="418"/>
      <c r="AA145" s="418"/>
      <c r="AB145" s="418"/>
      <c r="AC145" s="418"/>
      <c r="AD145" s="418"/>
      <c r="AE145" s="418"/>
      <c r="AF145" s="418"/>
    </row>
    <row r="146" spans="1:32" s="420" customFormat="1">
      <c r="A146" s="409"/>
      <c r="B146" s="409"/>
      <c r="C146" s="409"/>
      <c r="D146" s="401"/>
      <c r="E146" s="401"/>
      <c r="F146" s="417"/>
      <c r="G146" s="409"/>
      <c r="H146" s="418"/>
      <c r="I146" s="419"/>
      <c r="J146" s="409"/>
      <c r="K146" s="409"/>
      <c r="L146" s="409"/>
      <c r="M146" s="409"/>
      <c r="N146" s="418"/>
      <c r="O146" s="409"/>
      <c r="P146" s="418"/>
      <c r="Q146" s="418"/>
      <c r="R146" s="418"/>
      <c r="S146" s="418"/>
      <c r="T146" s="418"/>
      <c r="U146" s="418"/>
      <c r="V146" s="418"/>
      <c r="W146" s="418"/>
      <c r="X146" s="418"/>
      <c r="Y146" s="418"/>
      <c r="Z146" s="418"/>
      <c r="AA146" s="418"/>
      <c r="AB146" s="418"/>
      <c r="AC146" s="418"/>
      <c r="AD146" s="418"/>
      <c r="AE146" s="418"/>
      <c r="AF146" s="418"/>
    </row>
    <row r="147" spans="1:32" s="420" customFormat="1">
      <c r="A147" s="409"/>
      <c r="B147" s="409"/>
      <c r="C147" s="409"/>
      <c r="D147" s="401"/>
      <c r="E147" s="401"/>
      <c r="F147" s="417"/>
      <c r="G147" s="409"/>
      <c r="H147" s="418"/>
      <c r="I147" s="419"/>
      <c r="J147" s="409"/>
      <c r="K147" s="409"/>
      <c r="L147" s="409"/>
      <c r="M147" s="409"/>
      <c r="N147" s="418"/>
      <c r="O147" s="409"/>
      <c r="P147" s="418"/>
      <c r="Q147" s="418"/>
      <c r="R147" s="418"/>
    </row>
    <row r="148" spans="1:32" s="409" customFormat="1">
      <c r="D148" s="401"/>
      <c r="E148" s="401"/>
      <c r="F148" s="417"/>
      <c r="H148" s="418"/>
      <c r="I148" s="419"/>
      <c r="N148" s="418"/>
    </row>
    <row r="149" spans="1:32" s="420" customFormat="1">
      <c r="A149" s="409"/>
      <c r="B149" s="409"/>
      <c r="C149" s="409"/>
      <c r="D149" s="401"/>
      <c r="E149" s="401"/>
      <c r="F149" s="417"/>
      <c r="G149" s="409"/>
      <c r="H149" s="418"/>
      <c r="I149" s="419"/>
      <c r="J149" s="409"/>
      <c r="K149" s="409"/>
      <c r="L149" s="409"/>
      <c r="M149" s="409"/>
      <c r="N149" s="418"/>
      <c r="O149" s="409"/>
    </row>
    <row r="150" spans="1:32" s="409" customFormat="1">
      <c r="D150" s="401"/>
      <c r="E150" s="401"/>
      <c r="F150" s="417"/>
      <c r="H150" s="418"/>
      <c r="I150" s="419"/>
      <c r="N150" s="418"/>
    </row>
    <row r="151" spans="1:32" s="409" customFormat="1">
      <c r="D151" s="401"/>
      <c r="E151" s="401"/>
      <c r="F151" s="417"/>
      <c r="H151" s="418"/>
      <c r="I151" s="419"/>
      <c r="N151" s="418"/>
    </row>
    <row r="152" spans="1:32" s="409" customFormat="1">
      <c r="D152" s="401"/>
      <c r="E152" s="401"/>
      <c r="F152" s="417"/>
      <c r="H152" s="418"/>
      <c r="I152" s="419"/>
      <c r="N152" s="418"/>
    </row>
    <row r="153" spans="1:32" s="409" customFormat="1">
      <c r="D153" s="401"/>
      <c r="E153" s="401"/>
      <c r="F153" s="417"/>
      <c r="H153" s="418"/>
      <c r="I153" s="419"/>
      <c r="N153" s="418"/>
    </row>
    <row r="154" spans="1:32" s="409" customFormat="1">
      <c r="D154" s="401"/>
      <c r="E154" s="401"/>
      <c r="F154" s="417"/>
      <c r="H154" s="418"/>
      <c r="I154" s="419"/>
      <c r="N154" s="418"/>
    </row>
    <row r="155" spans="1:32" s="409" customFormat="1">
      <c r="D155" s="401"/>
      <c r="E155" s="401"/>
      <c r="F155" s="417"/>
      <c r="H155" s="418"/>
      <c r="I155" s="419"/>
      <c r="N155" s="418"/>
    </row>
    <row r="156" spans="1:32" s="409" customFormat="1">
      <c r="D156" s="401"/>
      <c r="E156" s="401"/>
      <c r="F156" s="417"/>
      <c r="H156" s="418"/>
      <c r="I156" s="419"/>
      <c r="N156" s="418"/>
    </row>
    <row r="157" spans="1:32" s="409" customFormat="1">
      <c r="D157" s="401"/>
      <c r="E157" s="401"/>
      <c r="F157" s="417"/>
      <c r="H157" s="418"/>
      <c r="I157" s="419"/>
      <c r="N157" s="418"/>
    </row>
    <row r="158" spans="1:32" s="409" customFormat="1">
      <c r="D158" s="401"/>
      <c r="E158" s="401"/>
      <c r="F158" s="417"/>
      <c r="H158" s="418"/>
      <c r="I158" s="419"/>
      <c r="N158" s="418"/>
    </row>
    <row r="159" spans="1:32" s="409" customFormat="1">
      <c r="D159" s="401"/>
      <c r="E159" s="401"/>
      <c r="F159" s="417"/>
      <c r="H159" s="418"/>
      <c r="I159" s="419"/>
      <c r="N159" s="418"/>
    </row>
    <row r="160" spans="1:32" s="409" customFormat="1">
      <c r="D160" s="401"/>
      <c r="E160" s="401"/>
      <c r="F160" s="417"/>
      <c r="H160" s="418"/>
      <c r="I160" s="419"/>
      <c r="N160" s="418"/>
    </row>
    <row r="161" spans="4:14" s="409" customFormat="1">
      <c r="D161" s="401"/>
      <c r="E161" s="401"/>
      <c r="F161" s="417"/>
      <c r="H161" s="418"/>
      <c r="I161" s="419"/>
      <c r="N161" s="418"/>
    </row>
    <row r="162" spans="4:14" s="409" customFormat="1">
      <c r="D162" s="401"/>
      <c r="E162" s="401"/>
      <c r="F162" s="417"/>
      <c r="H162" s="418"/>
      <c r="I162" s="419"/>
      <c r="N162" s="418"/>
    </row>
    <row r="163" spans="4:14" s="409" customFormat="1">
      <c r="D163" s="401"/>
      <c r="E163" s="401"/>
      <c r="F163" s="417"/>
      <c r="H163" s="418"/>
      <c r="I163" s="419"/>
      <c r="N163" s="418"/>
    </row>
    <row r="164" spans="4:14" s="409" customFormat="1">
      <c r="D164" s="401"/>
      <c r="E164" s="401"/>
      <c r="F164" s="417"/>
      <c r="H164" s="418"/>
      <c r="I164" s="419"/>
      <c r="N164" s="418"/>
    </row>
    <row r="165" spans="4:14" s="409" customFormat="1">
      <c r="D165" s="401"/>
      <c r="E165" s="401"/>
      <c r="F165" s="417"/>
      <c r="H165" s="418"/>
      <c r="I165" s="419"/>
      <c r="N165" s="418"/>
    </row>
    <row r="166" spans="4:14" s="409" customFormat="1">
      <c r="D166" s="401"/>
      <c r="E166" s="401"/>
      <c r="F166" s="417"/>
      <c r="H166" s="418"/>
      <c r="I166" s="419"/>
      <c r="N166" s="418"/>
    </row>
    <row r="167" spans="4:14" s="409" customFormat="1">
      <c r="D167" s="401"/>
      <c r="E167" s="401"/>
      <c r="F167" s="417"/>
      <c r="H167" s="418"/>
      <c r="I167" s="419"/>
      <c r="N167" s="418"/>
    </row>
    <row r="168" spans="4:14" s="409" customFormat="1">
      <c r="D168" s="401"/>
      <c r="E168" s="401"/>
      <c r="F168" s="417"/>
      <c r="H168" s="418"/>
      <c r="I168" s="419"/>
      <c r="N168" s="418"/>
    </row>
    <row r="169" spans="4:14" s="409" customFormat="1">
      <c r="D169" s="401"/>
      <c r="E169" s="401"/>
      <c r="F169" s="417"/>
      <c r="H169" s="418"/>
      <c r="I169" s="419"/>
      <c r="N169" s="418"/>
    </row>
    <row r="170" spans="4:14" s="409" customFormat="1">
      <c r="D170" s="401"/>
      <c r="E170" s="401"/>
      <c r="F170" s="417"/>
      <c r="H170" s="418"/>
      <c r="I170" s="419"/>
      <c r="N170" s="418"/>
    </row>
    <row r="171" spans="4:14" s="409" customFormat="1">
      <c r="D171" s="401"/>
      <c r="E171" s="401"/>
      <c r="F171" s="417"/>
      <c r="H171" s="418"/>
      <c r="I171" s="419"/>
      <c r="N171" s="418"/>
    </row>
    <row r="172" spans="4:14" s="409" customFormat="1">
      <c r="D172" s="401"/>
      <c r="E172" s="401"/>
      <c r="F172" s="417"/>
      <c r="H172" s="418"/>
      <c r="I172" s="419"/>
      <c r="N172" s="418"/>
    </row>
    <row r="173" spans="4:14" s="409" customFormat="1">
      <c r="D173" s="401"/>
      <c r="E173" s="401"/>
      <c r="F173" s="417"/>
      <c r="H173" s="418"/>
      <c r="I173" s="419"/>
      <c r="N173" s="418"/>
    </row>
    <row r="174" spans="4:14" s="409" customFormat="1">
      <c r="D174" s="401"/>
      <c r="E174" s="401"/>
      <c r="F174" s="417"/>
      <c r="H174" s="418"/>
      <c r="I174" s="419"/>
      <c r="N174" s="418"/>
    </row>
    <row r="175" spans="4:14" s="409" customFormat="1">
      <c r="D175" s="401"/>
      <c r="E175" s="401"/>
      <c r="F175" s="417"/>
      <c r="H175" s="418"/>
      <c r="I175" s="419"/>
      <c r="N175" s="418"/>
    </row>
    <row r="176" spans="4:14" s="409" customFormat="1">
      <c r="D176" s="401"/>
      <c r="E176" s="401"/>
      <c r="F176" s="417"/>
      <c r="H176" s="418"/>
      <c r="I176" s="419"/>
      <c r="N176" s="418"/>
    </row>
    <row r="177" spans="4:14" s="409" customFormat="1">
      <c r="D177" s="401"/>
      <c r="E177" s="401"/>
      <c r="F177" s="417"/>
      <c r="H177" s="418"/>
      <c r="I177" s="419"/>
      <c r="N177" s="418"/>
    </row>
    <row r="178" spans="4:14" s="409" customFormat="1">
      <c r="D178" s="401"/>
      <c r="E178" s="401"/>
      <c r="F178" s="417"/>
      <c r="H178" s="418"/>
      <c r="I178" s="419"/>
      <c r="N178" s="418"/>
    </row>
    <row r="179" spans="4:14" s="409" customFormat="1">
      <c r="D179" s="401"/>
      <c r="E179" s="401"/>
      <c r="F179" s="417"/>
      <c r="H179" s="418"/>
      <c r="I179" s="419"/>
      <c r="N179" s="418"/>
    </row>
    <row r="180" spans="4:14" s="409" customFormat="1">
      <c r="D180" s="401"/>
      <c r="E180" s="401"/>
      <c r="F180" s="417"/>
      <c r="H180" s="418"/>
      <c r="I180" s="419"/>
      <c r="N180" s="418"/>
    </row>
    <row r="181" spans="4:14" s="409" customFormat="1">
      <c r="D181" s="401"/>
      <c r="E181" s="401"/>
      <c r="F181" s="417"/>
      <c r="H181" s="418"/>
      <c r="I181" s="419"/>
      <c r="N181" s="418"/>
    </row>
    <row r="182" spans="4:14" s="409" customFormat="1">
      <c r="D182" s="401"/>
      <c r="E182" s="401"/>
      <c r="F182" s="417"/>
      <c r="H182" s="418"/>
      <c r="I182" s="419"/>
      <c r="N182" s="418"/>
    </row>
    <row r="183" spans="4:14" s="409" customFormat="1">
      <c r="D183" s="401"/>
      <c r="E183" s="401"/>
      <c r="F183" s="417"/>
      <c r="H183" s="418"/>
      <c r="I183" s="419"/>
      <c r="N183" s="418"/>
    </row>
    <row r="184" spans="4:14" s="409" customFormat="1">
      <c r="D184" s="401"/>
      <c r="E184" s="401"/>
      <c r="F184" s="417"/>
      <c r="H184" s="418"/>
      <c r="I184" s="419"/>
      <c r="N184" s="418"/>
    </row>
    <row r="185" spans="4:14" s="409" customFormat="1">
      <c r="D185" s="401"/>
      <c r="E185" s="401"/>
      <c r="F185" s="417"/>
      <c r="H185" s="418"/>
      <c r="I185" s="419"/>
      <c r="N185" s="418"/>
    </row>
    <row r="186" spans="4:14" s="409" customFormat="1">
      <c r="D186" s="401"/>
      <c r="E186" s="401"/>
      <c r="F186" s="417"/>
      <c r="H186" s="418"/>
      <c r="I186" s="419"/>
      <c r="N186" s="418"/>
    </row>
    <row r="187" spans="4:14" s="409" customFormat="1">
      <c r="D187" s="401"/>
      <c r="E187" s="401"/>
      <c r="F187" s="417"/>
      <c r="H187" s="418"/>
      <c r="I187" s="419"/>
      <c r="N187" s="418"/>
    </row>
    <row r="188" spans="4:14" s="409" customFormat="1">
      <c r="D188" s="401"/>
      <c r="E188" s="401"/>
      <c r="F188" s="417"/>
      <c r="H188" s="418"/>
      <c r="I188" s="419"/>
      <c r="N188" s="418"/>
    </row>
    <row r="189" spans="4:14" s="409" customFormat="1">
      <c r="D189" s="401"/>
      <c r="E189" s="401"/>
      <c r="F189" s="417"/>
      <c r="H189" s="418"/>
      <c r="I189" s="419"/>
      <c r="N189" s="418"/>
    </row>
    <row r="190" spans="4:14" s="409" customFormat="1">
      <c r="D190" s="401"/>
      <c r="E190" s="401"/>
      <c r="F190" s="417"/>
      <c r="H190" s="418"/>
      <c r="I190" s="419"/>
      <c r="N190" s="418"/>
    </row>
    <row r="191" spans="4:14" s="409" customFormat="1">
      <c r="D191" s="401"/>
      <c r="E191" s="401"/>
      <c r="F191" s="417"/>
      <c r="H191" s="418"/>
      <c r="I191" s="419"/>
      <c r="N191" s="418"/>
    </row>
    <row r="192" spans="4:14" s="409" customFormat="1">
      <c r="D192" s="401"/>
      <c r="E192" s="401"/>
      <c r="F192" s="417"/>
      <c r="H192" s="418"/>
      <c r="I192" s="419"/>
      <c r="N192" s="418"/>
    </row>
    <row r="193" spans="4:14" s="409" customFormat="1">
      <c r="D193" s="401"/>
      <c r="E193" s="401"/>
      <c r="F193" s="417"/>
      <c r="H193" s="418"/>
      <c r="I193" s="419"/>
      <c r="N193" s="418"/>
    </row>
    <row r="194" spans="4:14" s="409" customFormat="1">
      <c r="D194" s="401"/>
      <c r="E194" s="401"/>
      <c r="F194" s="417"/>
      <c r="H194" s="418"/>
      <c r="I194" s="419"/>
      <c r="N194" s="418"/>
    </row>
    <row r="195" spans="4:14" s="409" customFormat="1">
      <c r="D195" s="401"/>
      <c r="E195" s="401"/>
      <c r="F195" s="417"/>
      <c r="H195" s="418"/>
      <c r="I195" s="419"/>
      <c r="N195" s="418"/>
    </row>
    <row r="196" spans="4:14" s="409" customFormat="1">
      <c r="D196" s="401"/>
      <c r="E196" s="401"/>
      <c r="F196" s="417"/>
      <c r="H196" s="418"/>
      <c r="I196" s="419"/>
      <c r="N196" s="418"/>
    </row>
    <row r="197" spans="4:14" s="409" customFormat="1">
      <c r="D197" s="401"/>
      <c r="E197" s="401"/>
      <c r="F197" s="417"/>
      <c r="H197" s="418"/>
      <c r="I197" s="419"/>
      <c r="N197" s="418"/>
    </row>
    <row r="198" spans="4:14" s="409" customFormat="1">
      <c r="D198" s="401"/>
      <c r="E198" s="401"/>
      <c r="F198" s="417"/>
      <c r="H198" s="418"/>
      <c r="I198" s="419"/>
      <c r="N198" s="418"/>
    </row>
    <row r="199" spans="4:14" s="409" customFormat="1">
      <c r="D199" s="401"/>
      <c r="E199" s="401"/>
      <c r="F199" s="417"/>
      <c r="H199" s="418"/>
      <c r="I199" s="419"/>
      <c r="N199" s="418"/>
    </row>
    <row r="200" spans="4:14" s="409" customFormat="1">
      <c r="D200" s="401"/>
      <c r="E200" s="401"/>
      <c r="F200" s="417"/>
      <c r="H200" s="418"/>
      <c r="I200" s="419"/>
      <c r="N200" s="418"/>
    </row>
    <row r="201" spans="4:14" s="409" customFormat="1">
      <c r="D201" s="401"/>
      <c r="E201" s="401"/>
      <c r="F201" s="417"/>
      <c r="H201" s="418"/>
      <c r="I201" s="419"/>
      <c r="N201" s="418"/>
    </row>
    <row r="202" spans="4:14" s="409" customFormat="1">
      <c r="D202" s="401"/>
      <c r="E202" s="401"/>
      <c r="F202" s="417"/>
      <c r="H202" s="418"/>
      <c r="I202" s="419"/>
      <c r="N202" s="418"/>
    </row>
    <row r="203" spans="4:14" s="409" customFormat="1">
      <c r="D203" s="401"/>
      <c r="E203" s="401"/>
      <c r="F203" s="417"/>
      <c r="H203" s="418"/>
      <c r="I203" s="419"/>
      <c r="N203" s="418"/>
    </row>
    <row r="204" spans="4:14" s="409" customFormat="1">
      <c r="D204" s="401"/>
      <c r="E204" s="401"/>
      <c r="F204" s="417"/>
      <c r="H204" s="418"/>
      <c r="I204" s="419"/>
      <c r="N204" s="418"/>
    </row>
    <row r="205" spans="4:14" s="409" customFormat="1">
      <c r="D205" s="401"/>
      <c r="E205" s="401"/>
      <c r="F205" s="417"/>
      <c r="H205" s="418"/>
      <c r="I205" s="419"/>
      <c r="N205" s="418"/>
    </row>
    <row r="206" spans="4:14" s="409" customFormat="1">
      <c r="D206" s="401"/>
      <c r="E206" s="401"/>
      <c r="F206" s="417"/>
      <c r="H206" s="418"/>
      <c r="I206" s="419"/>
      <c r="N206" s="418"/>
    </row>
    <row r="207" spans="4:14" s="409" customFormat="1">
      <c r="D207" s="401"/>
      <c r="E207" s="401"/>
      <c r="F207" s="417"/>
      <c r="H207" s="418"/>
      <c r="I207" s="419"/>
      <c r="N207" s="418"/>
    </row>
    <row r="208" spans="4:14" s="409" customFormat="1">
      <c r="D208" s="401"/>
      <c r="E208" s="401"/>
      <c r="F208" s="417"/>
      <c r="H208" s="418"/>
      <c r="I208" s="419"/>
      <c r="N208" s="418"/>
    </row>
    <row r="209" spans="4:14" s="409" customFormat="1">
      <c r="D209" s="401"/>
      <c r="E209" s="401"/>
      <c r="F209" s="417"/>
      <c r="H209" s="418"/>
      <c r="I209" s="419"/>
      <c r="N209" s="418"/>
    </row>
    <row r="210" spans="4:14" s="409" customFormat="1">
      <c r="D210" s="401"/>
      <c r="E210" s="401"/>
      <c r="F210" s="417"/>
      <c r="H210" s="418"/>
      <c r="I210" s="419"/>
      <c r="N210" s="418"/>
    </row>
    <row r="211" spans="4:14" s="409" customFormat="1">
      <c r="D211" s="401"/>
      <c r="E211" s="401"/>
      <c r="F211" s="417"/>
      <c r="H211" s="418"/>
      <c r="I211" s="419"/>
      <c r="N211" s="418"/>
    </row>
    <row r="212" spans="4:14" s="409" customFormat="1">
      <c r="D212" s="401"/>
      <c r="E212" s="401"/>
      <c r="F212" s="417"/>
      <c r="H212" s="418"/>
      <c r="I212" s="419"/>
      <c r="N212" s="418"/>
    </row>
    <row r="213" spans="4:14" s="409" customFormat="1">
      <c r="D213" s="401"/>
      <c r="E213" s="401"/>
      <c r="F213" s="417"/>
      <c r="H213" s="418"/>
      <c r="I213" s="419"/>
      <c r="N213" s="418"/>
    </row>
    <row r="214" spans="4:14" s="409" customFormat="1">
      <c r="D214" s="401"/>
      <c r="E214" s="401"/>
      <c r="F214" s="417"/>
      <c r="H214" s="418"/>
      <c r="I214" s="419"/>
      <c r="N214" s="418"/>
    </row>
    <row r="215" spans="4:14" s="409" customFormat="1">
      <c r="D215" s="401"/>
      <c r="E215" s="401"/>
      <c r="F215" s="417"/>
      <c r="H215" s="418"/>
      <c r="I215" s="419"/>
      <c r="N215" s="418"/>
    </row>
    <row r="216" spans="4:14" s="409" customFormat="1">
      <c r="D216" s="401"/>
      <c r="E216" s="401"/>
      <c r="F216" s="417"/>
      <c r="H216" s="418"/>
      <c r="I216" s="419"/>
      <c r="N216" s="418"/>
    </row>
    <row r="217" spans="4:14" s="409" customFormat="1">
      <c r="D217" s="401"/>
      <c r="E217" s="401"/>
      <c r="F217" s="417"/>
      <c r="H217" s="418"/>
      <c r="I217" s="419"/>
      <c r="N217" s="418"/>
    </row>
    <row r="218" spans="4:14" s="409" customFormat="1">
      <c r="D218" s="401"/>
      <c r="E218" s="401"/>
      <c r="F218" s="417"/>
      <c r="H218" s="418"/>
      <c r="I218" s="419"/>
      <c r="N218" s="418"/>
    </row>
    <row r="219" spans="4:14" s="409" customFormat="1">
      <c r="D219" s="401"/>
      <c r="E219" s="401"/>
      <c r="F219" s="417"/>
      <c r="H219" s="418"/>
      <c r="I219" s="419"/>
      <c r="N219" s="418"/>
    </row>
    <row r="220" spans="4:14" s="409" customFormat="1">
      <c r="D220" s="401"/>
      <c r="E220" s="401"/>
      <c r="F220" s="417"/>
      <c r="H220" s="418"/>
      <c r="I220" s="419"/>
      <c r="N220" s="418"/>
    </row>
    <row r="221" spans="4:14" s="409" customFormat="1">
      <c r="D221" s="401"/>
      <c r="E221" s="401"/>
      <c r="F221" s="417"/>
      <c r="H221" s="418"/>
      <c r="I221" s="419"/>
      <c r="N221" s="418"/>
    </row>
    <row r="222" spans="4:14" s="409" customFormat="1">
      <c r="D222" s="401"/>
      <c r="E222" s="401"/>
      <c r="F222" s="417"/>
      <c r="H222" s="418"/>
      <c r="I222" s="419"/>
      <c r="N222" s="418"/>
    </row>
    <row r="223" spans="4:14" s="409" customFormat="1">
      <c r="D223" s="401"/>
      <c r="E223" s="401"/>
      <c r="F223" s="417"/>
      <c r="H223" s="418"/>
      <c r="I223" s="419"/>
      <c r="N223" s="418"/>
    </row>
    <row r="224" spans="4:14" s="409" customFormat="1">
      <c r="D224" s="401"/>
      <c r="E224" s="401"/>
      <c r="F224" s="417"/>
      <c r="H224" s="418"/>
      <c r="I224" s="419"/>
      <c r="N224" s="418"/>
    </row>
    <row r="225" spans="4:14" s="409" customFormat="1">
      <c r="D225" s="401"/>
      <c r="E225" s="401"/>
      <c r="F225" s="417"/>
      <c r="H225" s="418"/>
      <c r="I225" s="419"/>
      <c r="N225" s="418"/>
    </row>
    <row r="226" spans="4:14" s="409" customFormat="1">
      <c r="D226" s="401"/>
      <c r="E226" s="401"/>
      <c r="F226" s="417"/>
      <c r="H226" s="418"/>
      <c r="I226" s="419"/>
      <c r="N226" s="418"/>
    </row>
    <row r="227" spans="4:14" s="409" customFormat="1">
      <c r="D227" s="401"/>
      <c r="E227" s="401"/>
      <c r="F227" s="417"/>
      <c r="H227" s="418"/>
      <c r="I227" s="419"/>
      <c r="N227" s="418"/>
    </row>
    <row r="228" spans="4:14" s="409" customFormat="1">
      <c r="D228" s="401"/>
      <c r="E228" s="401"/>
      <c r="F228" s="417"/>
      <c r="H228" s="418"/>
      <c r="I228" s="419"/>
      <c r="N228" s="418"/>
    </row>
    <row r="229" spans="4:14" s="409" customFormat="1">
      <c r="D229" s="401"/>
      <c r="E229" s="401"/>
      <c r="F229" s="417"/>
      <c r="H229" s="418"/>
      <c r="I229" s="419"/>
      <c r="N229" s="418"/>
    </row>
    <row r="230" spans="4:14" s="409" customFormat="1">
      <c r="D230" s="401"/>
      <c r="E230" s="401"/>
      <c r="F230" s="417"/>
      <c r="H230" s="418"/>
      <c r="I230" s="419"/>
      <c r="N230" s="418"/>
    </row>
    <row r="231" spans="4:14" s="409" customFormat="1">
      <c r="D231" s="401"/>
      <c r="E231" s="401"/>
      <c r="F231" s="417"/>
      <c r="H231" s="418"/>
      <c r="I231" s="419"/>
      <c r="N231" s="418"/>
    </row>
    <row r="232" spans="4:14" s="409" customFormat="1">
      <c r="D232" s="401"/>
      <c r="E232" s="401"/>
      <c r="F232" s="417"/>
      <c r="H232" s="418"/>
      <c r="I232" s="419"/>
      <c r="N232" s="418"/>
    </row>
    <row r="233" spans="4:14" s="409" customFormat="1">
      <c r="D233" s="401"/>
      <c r="E233" s="401"/>
      <c r="F233" s="417"/>
      <c r="H233" s="418"/>
      <c r="I233" s="419"/>
      <c r="N233" s="418"/>
    </row>
    <row r="234" spans="4:14" s="409" customFormat="1">
      <c r="D234" s="401"/>
      <c r="E234" s="401"/>
      <c r="F234" s="417"/>
      <c r="H234" s="418"/>
      <c r="I234" s="419"/>
      <c r="N234" s="418"/>
    </row>
    <row r="235" spans="4:14" s="409" customFormat="1">
      <c r="D235" s="401"/>
      <c r="E235" s="401"/>
      <c r="F235" s="417"/>
      <c r="H235" s="418"/>
      <c r="I235" s="419"/>
      <c r="N235" s="418"/>
    </row>
    <row r="236" spans="4:14" s="409" customFormat="1">
      <c r="D236" s="401"/>
      <c r="E236" s="401"/>
      <c r="F236" s="417"/>
      <c r="H236" s="418"/>
      <c r="I236" s="419"/>
      <c r="N236" s="418"/>
    </row>
    <row r="237" spans="4:14" s="409" customFormat="1">
      <c r="D237" s="401"/>
      <c r="E237" s="401"/>
      <c r="F237" s="417"/>
      <c r="H237" s="418"/>
      <c r="I237" s="419"/>
      <c r="N237" s="418"/>
    </row>
    <row r="238" spans="4:14" s="409" customFormat="1">
      <c r="D238" s="401"/>
      <c r="E238" s="401"/>
      <c r="F238" s="417"/>
      <c r="H238" s="418"/>
      <c r="I238" s="419"/>
      <c r="N238" s="418"/>
    </row>
    <row r="239" spans="4:14" s="409" customFormat="1">
      <c r="D239" s="401"/>
      <c r="E239" s="401"/>
      <c r="F239" s="417"/>
      <c r="H239" s="418"/>
      <c r="I239" s="419"/>
      <c r="N239" s="418"/>
    </row>
    <row r="240" spans="4:14" s="409" customFormat="1">
      <c r="D240" s="401"/>
      <c r="E240" s="401"/>
      <c r="F240" s="417"/>
      <c r="H240" s="418"/>
      <c r="I240" s="419"/>
      <c r="N240" s="418"/>
    </row>
    <row r="241" spans="4:14" s="409" customFormat="1">
      <c r="D241" s="401"/>
      <c r="E241" s="401"/>
      <c r="F241" s="417"/>
      <c r="H241" s="418"/>
      <c r="I241" s="419"/>
      <c r="N241" s="418"/>
    </row>
    <row r="242" spans="4:14" s="409" customFormat="1">
      <c r="D242" s="401"/>
      <c r="E242" s="401"/>
      <c r="F242" s="417"/>
      <c r="H242" s="418"/>
      <c r="I242" s="419"/>
      <c r="N242" s="418"/>
    </row>
    <row r="243" spans="4:14" s="409" customFormat="1">
      <c r="D243" s="401"/>
      <c r="E243" s="401"/>
      <c r="F243" s="417"/>
      <c r="H243" s="418"/>
      <c r="I243" s="419"/>
      <c r="N243" s="418"/>
    </row>
    <row r="244" spans="4:14" s="409" customFormat="1">
      <c r="D244" s="401"/>
      <c r="E244" s="401"/>
      <c r="F244" s="417"/>
      <c r="H244" s="418"/>
      <c r="I244" s="419"/>
      <c r="N244" s="418"/>
    </row>
    <row r="245" spans="4:14" s="409" customFormat="1">
      <c r="D245" s="401"/>
      <c r="E245" s="401"/>
      <c r="F245" s="417"/>
      <c r="H245" s="418"/>
      <c r="I245" s="419"/>
      <c r="N245" s="418"/>
    </row>
    <row r="246" spans="4:14" s="409" customFormat="1">
      <c r="D246" s="401"/>
      <c r="E246" s="401"/>
      <c r="F246" s="417"/>
      <c r="H246" s="418"/>
      <c r="I246" s="419"/>
      <c r="N246" s="418"/>
    </row>
    <row r="247" spans="4:14" s="409" customFormat="1">
      <c r="D247" s="401"/>
      <c r="E247" s="401"/>
      <c r="F247" s="417"/>
      <c r="H247" s="418"/>
      <c r="I247" s="419"/>
      <c r="N247" s="418"/>
    </row>
    <row r="248" spans="4:14" s="409" customFormat="1">
      <c r="D248" s="401"/>
      <c r="E248" s="401"/>
      <c r="F248" s="417"/>
      <c r="H248" s="418"/>
      <c r="I248" s="419"/>
      <c r="N248" s="418"/>
    </row>
    <row r="249" spans="4:14" s="409" customFormat="1">
      <c r="D249" s="401"/>
      <c r="E249" s="401"/>
      <c r="F249" s="417"/>
      <c r="H249" s="418"/>
      <c r="I249" s="419"/>
      <c r="N249" s="418"/>
    </row>
    <row r="250" spans="4:14" s="409" customFormat="1">
      <c r="D250" s="401"/>
      <c r="E250" s="401"/>
      <c r="F250" s="417"/>
      <c r="H250" s="418"/>
      <c r="I250" s="419"/>
      <c r="N250" s="418"/>
    </row>
    <row r="251" spans="4:14" s="409" customFormat="1">
      <c r="D251" s="401"/>
      <c r="E251" s="401"/>
      <c r="F251" s="417"/>
      <c r="H251" s="418"/>
      <c r="I251" s="419"/>
      <c r="N251" s="418"/>
    </row>
    <row r="252" spans="4:14" s="409" customFormat="1">
      <c r="D252" s="401"/>
      <c r="E252" s="401"/>
      <c r="F252" s="417"/>
      <c r="H252" s="418"/>
      <c r="I252" s="419"/>
      <c r="N252" s="418"/>
    </row>
    <row r="253" spans="4:14" s="409" customFormat="1">
      <c r="D253" s="401"/>
      <c r="E253" s="401"/>
      <c r="F253" s="417"/>
      <c r="H253" s="418"/>
      <c r="I253" s="419"/>
      <c r="N253" s="418"/>
    </row>
    <row r="254" spans="4:14" s="409" customFormat="1">
      <c r="D254" s="401"/>
      <c r="E254" s="401"/>
      <c r="F254" s="417"/>
      <c r="H254" s="418"/>
      <c r="I254" s="419"/>
      <c r="N254" s="418"/>
    </row>
    <row r="255" spans="4:14" s="409" customFormat="1">
      <c r="D255" s="401"/>
      <c r="E255" s="401"/>
      <c r="F255" s="417"/>
      <c r="H255" s="418"/>
      <c r="I255" s="419"/>
      <c r="N255" s="418"/>
    </row>
    <row r="256" spans="4:14" s="409" customFormat="1">
      <c r="D256" s="401"/>
      <c r="E256" s="401"/>
      <c r="F256" s="417"/>
      <c r="H256" s="418"/>
      <c r="I256" s="419"/>
      <c r="N256" s="418"/>
    </row>
    <row r="257" spans="4:14" s="409" customFormat="1">
      <c r="D257" s="401"/>
      <c r="E257" s="401"/>
      <c r="F257" s="417"/>
      <c r="H257" s="418"/>
      <c r="I257" s="419"/>
      <c r="N257" s="418"/>
    </row>
    <row r="258" spans="4:14" s="409" customFormat="1">
      <c r="D258" s="401"/>
      <c r="E258" s="401"/>
      <c r="F258" s="417"/>
      <c r="H258" s="418"/>
      <c r="I258" s="419"/>
      <c r="N258" s="418"/>
    </row>
    <row r="259" spans="4:14" s="409" customFormat="1">
      <c r="D259" s="401"/>
      <c r="E259" s="401"/>
      <c r="F259" s="417"/>
      <c r="H259" s="418"/>
      <c r="I259" s="419"/>
      <c r="N259" s="418"/>
    </row>
    <row r="260" spans="4:14" s="409" customFormat="1">
      <c r="D260" s="401"/>
      <c r="E260" s="401"/>
      <c r="F260" s="417"/>
      <c r="H260" s="418"/>
      <c r="I260" s="419"/>
      <c r="N260" s="418"/>
    </row>
    <row r="261" spans="4:14" s="409" customFormat="1">
      <c r="D261" s="401"/>
      <c r="E261" s="401"/>
      <c r="F261" s="417"/>
      <c r="H261" s="418"/>
      <c r="I261" s="419"/>
      <c r="N261" s="418"/>
    </row>
    <row r="262" spans="4:14" s="409" customFormat="1">
      <c r="D262" s="401"/>
      <c r="E262" s="401"/>
      <c r="F262" s="417"/>
      <c r="H262" s="418"/>
      <c r="I262" s="419"/>
      <c r="N262" s="418"/>
    </row>
    <row r="263" spans="4:14" s="409" customFormat="1">
      <c r="D263" s="401"/>
      <c r="E263" s="401"/>
      <c r="F263" s="417"/>
      <c r="H263" s="418"/>
      <c r="I263" s="419"/>
      <c r="N263" s="418"/>
    </row>
    <row r="264" spans="4:14" s="409" customFormat="1">
      <c r="D264" s="401"/>
      <c r="E264" s="401"/>
      <c r="F264" s="417"/>
      <c r="H264" s="418"/>
      <c r="I264" s="419"/>
      <c r="N264" s="418"/>
    </row>
    <row r="265" spans="4:14" s="409" customFormat="1">
      <c r="D265" s="401"/>
      <c r="E265" s="401"/>
      <c r="F265" s="417"/>
      <c r="H265" s="418"/>
      <c r="I265" s="419"/>
      <c r="N265" s="418"/>
    </row>
    <row r="266" spans="4:14" s="409" customFormat="1">
      <c r="D266" s="401"/>
      <c r="E266" s="401"/>
      <c r="F266" s="417"/>
      <c r="H266" s="418"/>
      <c r="I266" s="419"/>
      <c r="N266" s="418"/>
    </row>
    <row r="267" spans="4:14" s="409" customFormat="1">
      <c r="D267" s="401"/>
      <c r="E267" s="401"/>
      <c r="F267" s="417"/>
      <c r="H267" s="418"/>
      <c r="I267" s="419"/>
      <c r="N267" s="418"/>
    </row>
    <row r="268" spans="4:14" s="409" customFormat="1">
      <c r="D268" s="401"/>
      <c r="E268" s="401"/>
      <c r="F268" s="417"/>
      <c r="H268" s="418"/>
      <c r="I268" s="419"/>
      <c r="N268" s="418"/>
    </row>
    <row r="269" spans="4:14" s="409" customFormat="1">
      <c r="D269" s="401"/>
      <c r="E269" s="401"/>
      <c r="F269" s="417"/>
      <c r="H269" s="418"/>
      <c r="I269" s="419"/>
      <c r="N269" s="418"/>
    </row>
    <row r="270" spans="4:14" s="409" customFormat="1">
      <c r="D270" s="401"/>
      <c r="E270" s="401"/>
      <c r="F270" s="417"/>
      <c r="H270" s="418"/>
      <c r="I270" s="419"/>
      <c r="N270" s="418"/>
    </row>
    <row r="271" spans="4:14" s="409" customFormat="1">
      <c r="D271" s="401"/>
      <c r="E271" s="401"/>
      <c r="F271" s="417"/>
      <c r="H271" s="418"/>
      <c r="I271" s="419"/>
      <c r="N271" s="418"/>
    </row>
    <row r="272" spans="4:14" s="409" customFormat="1">
      <c r="D272" s="401"/>
      <c r="E272" s="401"/>
      <c r="F272" s="417"/>
      <c r="H272" s="418"/>
      <c r="I272" s="419"/>
      <c r="N272" s="418"/>
    </row>
    <row r="273" spans="4:14" s="409" customFormat="1">
      <c r="D273" s="401"/>
      <c r="E273" s="401"/>
      <c r="F273" s="417"/>
      <c r="H273" s="418"/>
      <c r="I273" s="419"/>
      <c r="N273" s="418"/>
    </row>
    <row r="274" spans="4:14" s="409" customFormat="1">
      <c r="D274" s="401"/>
      <c r="E274" s="401"/>
      <c r="F274" s="417"/>
      <c r="H274" s="418"/>
      <c r="I274" s="419"/>
      <c r="N274" s="418"/>
    </row>
    <row r="275" spans="4:14" s="409" customFormat="1">
      <c r="D275" s="401"/>
      <c r="E275" s="401"/>
      <c r="F275" s="417"/>
      <c r="H275" s="418"/>
      <c r="I275" s="419"/>
      <c r="N275" s="418"/>
    </row>
    <row r="276" spans="4:14" s="409" customFormat="1">
      <c r="D276" s="401"/>
      <c r="E276" s="401"/>
      <c r="F276" s="417"/>
      <c r="H276" s="418"/>
      <c r="I276" s="419"/>
      <c r="N276" s="418"/>
    </row>
    <row r="277" spans="4:14" s="409" customFormat="1">
      <c r="D277" s="401"/>
      <c r="E277" s="401"/>
      <c r="F277" s="417"/>
      <c r="H277" s="418"/>
      <c r="I277" s="419"/>
      <c r="N277" s="418"/>
    </row>
    <row r="278" spans="4:14" s="409" customFormat="1">
      <c r="D278" s="401"/>
      <c r="E278" s="401"/>
      <c r="F278" s="417"/>
      <c r="H278" s="418"/>
      <c r="I278" s="419"/>
      <c r="N278" s="418"/>
    </row>
    <row r="279" spans="4:14" s="409" customFormat="1">
      <c r="D279" s="401"/>
      <c r="E279" s="401"/>
      <c r="F279" s="417"/>
      <c r="H279" s="418"/>
      <c r="I279" s="419"/>
      <c r="N279" s="418"/>
    </row>
    <row r="280" spans="4:14" s="409" customFormat="1">
      <c r="D280" s="401"/>
      <c r="E280" s="401"/>
      <c r="F280" s="417"/>
      <c r="H280" s="418"/>
      <c r="I280" s="419"/>
      <c r="N280" s="418"/>
    </row>
    <row r="281" spans="4:14" s="409" customFormat="1">
      <c r="D281" s="401"/>
      <c r="E281" s="401"/>
      <c r="F281" s="417"/>
      <c r="H281" s="418"/>
      <c r="I281" s="419"/>
      <c r="N281" s="418"/>
    </row>
    <row r="282" spans="4:14" s="409" customFormat="1">
      <c r="D282" s="401"/>
      <c r="E282" s="401"/>
      <c r="F282" s="417"/>
      <c r="H282" s="418"/>
      <c r="I282" s="419"/>
      <c r="N282" s="418"/>
    </row>
    <row r="283" spans="4:14" s="409" customFormat="1">
      <c r="D283" s="401"/>
      <c r="E283" s="401"/>
      <c r="F283" s="417"/>
      <c r="H283" s="418"/>
      <c r="I283" s="419"/>
      <c r="N283" s="418"/>
    </row>
    <row r="284" spans="4:14" s="409" customFormat="1">
      <c r="D284" s="401"/>
      <c r="E284" s="401"/>
      <c r="F284" s="417"/>
      <c r="H284" s="418"/>
      <c r="I284" s="419"/>
      <c r="N284" s="418"/>
    </row>
    <row r="285" spans="4:14" s="409" customFormat="1">
      <c r="D285" s="401"/>
      <c r="E285" s="401"/>
      <c r="F285" s="417"/>
      <c r="H285" s="418"/>
      <c r="I285" s="419"/>
      <c r="N285" s="418"/>
    </row>
    <row r="286" spans="4:14" s="409" customFormat="1">
      <c r="D286" s="401"/>
      <c r="E286" s="401"/>
      <c r="F286" s="417"/>
      <c r="H286" s="418"/>
      <c r="I286" s="419"/>
      <c r="N286" s="418"/>
    </row>
    <row r="287" spans="4:14" s="409" customFormat="1">
      <c r="D287" s="401"/>
      <c r="E287" s="401"/>
      <c r="F287" s="417"/>
      <c r="H287" s="418"/>
      <c r="I287" s="419"/>
      <c r="N287" s="418"/>
    </row>
    <row r="288" spans="4:14" s="409" customFormat="1">
      <c r="D288" s="401"/>
      <c r="E288" s="401"/>
      <c r="F288" s="417"/>
      <c r="H288" s="418"/>
      <c r="I288" s="419"/>
      <c r="N288" s="418"/>
    </row>
    <row r="289" spans="4:14" s="409" customFormat="1">
      <c r="D289" s="401"/>
      <c r="E289" s="401"/>
      <c r="F289" s="417"/>
      <c r="H289" s="418"/>
      <c r="I289" s="419"/>
      <c r="N289" s="418"/>
    </row>
    <row r="290" spans="4:14" s="409" customFormat="1">
      <c r="D290" s="401"/>
      <c r="E290" s="401"/>
      <c r="F290" s="417"/>
      <c r="H290" s="418"/>
      <c r="I290" s="419"/>
      <c r="N290" s="418"/>
    </row>
    <row r="291" spans="4:14" s="409" customFormat="1">
      <c r="D291" s="401"/>
      <c r="E291" s="401"/>
      <c r="F291" s="417"/>
      <c r="H291" s="418"/>
      <c r="I291" s="419"/>
      <c r="N291" s="418"/>
    </row>
    <row r="292" spans="4:14" s="409" customFormat="1">
      <c r="D292" s="401"/>
      <c r="E292" s="401"/>
      <c r="F292" s="417"/>
      <c r="H292" s="418"/>
      <c r="I292" s="419"/>
      <c r="N292" s="418"/>
    </row>
    <row r="293" spans="4:14" s="409" customFormat="1">
      <c r="D293" s="401"/>
      <c r="E293" s="401"/>
      <c r="F293" s="417"/>
      <c r="H293" s="418"/>
      <c r="I293" s="419"/>
      <c r="N293" s="418"/>
    </row>
    <row r="294" spans="4:14" s="409" customFormat="1">
      <c r="D294" s="401"/>
      <c r="E294" s="401"/>
      <c r="F294" s="417"/>
      <c r="H294" s="418"/>
      <c r="I294" s="419"/>
      <c r="N294" s="418"/>
    </row>
    <row r="295" spans="4:14" s="409" customFormat="1">
      <c r="D295" s="401"/>
      <c r="E295" s="401"/>
      <c r="F295" s="417"/>
      <c r="H295" s="418"/>
      <c r="I295" s="419"/>
      <c r="N295" s="418"/>
    </row>
    <row r="296" spans="4:14" s="409" customFormat="1">
      <c r="D296" s="401"/>
      <c r="E296" s="401"/>
      <c r="F296" s="417"/>
      <c r="H296" s="418"/>
      <c r="I296" s="419"/>
      <c r="N296" s="418"/>
    </row>
    <row r="297" spans="4:14" s="409" customFormat="1">
      <c r="D297" s="401"/>
      <c r="E297" s="401"/>
      <c r="F297" s="417"/>
      <c r="H297" s="418"/>
      <c r="I297" s="419"/>
      <c r="N297" s="418"/>
    </row>
    <row r="298" spans="4:14" s="409" customFormat="1">
      <c r="D298" s="401"/>
      <c r="E298" s="401"/>
      <c r="F298" s="417"/>
      <c r="H298" s="418"/>
      <c r="I298" s="419"/>
      <c r="N298" s="418"/>
    </row>
    <row r="299" spans="4:14" s="409" customFormat="1">
      <c r="D299" s="401"/>
      <c r="E299" s="401"/>
      <c r="F299" s="417"/>
      <c r="H299" s="418"/>
      <c r="I299" s="419"/>
      <c r="N299" s="418"/>
    </row>
    <row r="300" spans="4:14" s="409" customFormat="1">
      <c r="D300" s="401"/>
      <c r="E300" s="401"/>
      <c r="F300" s="417"/>
      <c r="H300" s="418"/>
      <c r="I300" s="419"/>
      <c r="N300" s="418"/>
    </row>
    <row r="301" spans="4:14" s="409" customFormat="1">
      <c r="D301" s="401"/>
      <c r="E301" s="401"/>
      <c r="F301" s="417"/>
      <c r="H301" s="418"/>
      <c r="I301" s="419"/>
      <c r="N301" s="418"/>
    </row>
    <row r="302" spans="4:14" s="409" customFormat="1">
      <c r="D302" s="401"/>
      <c r="E302" s="401"/>
      <c r="F302" s="417"/>
      <c r="H302" s="418"/>
      <c r="I302" s="419"/>
      <c r="N302" s="418"/>
    </row>
    <row r="303" spans="4:14" s="409" customFormat="1">
      <c r="D303" s="401"/>
      <c r="E303" s="401"/>
      <c r="F303" s="417"/>
      <c r="H303" s="418"/>
      <c r="I303" s="419"/>
      <c r="N303" s="418"/>
    </row>
    <row r="304" spans="4:14" s="409" customFormat="1">
      <c r="D304" s="401"/>
      <c r="E304" s="401"/>
      <c r="F304" s="417"/>
      <c r="H304" s="418"/>
      <c r="I304" s="419"/>
      <c r="N304" s="418"/>
    </row>
    <row r="305" spans="1:15" s="409" customFormat="1">
      <c r="D305" s="401"/>
      <c r="E305" s="401"/>
      <c r="F305" s="417"/>
      <c r="H305" s="418"/>
      <c r="I305" s="419"/>
      <c r="N305" s="418"/>
    </row>
    <row r="306" spans="1:15" s="409" customFormat="1">
      <c r="D306" s="401"/>
      <c r="E306" s="401"/>
      <c r="F306" s="417"/>
      <c r="H306" s="418"/>
      <c r="I306" s="419"/>
      <c r="N306" s="418"/>
    </row>
    <row r="307" spans="1:15" s="409" customFormat="1">
      <c r="D307" s="401"/>
      <c r="E307" s="401"/>
      <c r="F307" s="417"/>
      <c r="H307" s="418"/>
      <c r="I307" s="419"/>
      <c r="N307" s="418"/>
    </row>
    <row r="308" spans="1:15" s="409" customFormat="1">
      <c r="D308" s="401"/>
      <c r="E308" s="401"/>
      <c r="F308" s="417"/>
      <c r="H308" s="418"/>
      <c r="I308" s="419"/>
      <c r="N308" s="418"/>
    </row>
    <row r="309" spans="1:15" s="409" customFormat="1">
      <c r="D309" s="401"/>
      <c r="E309" s="401"/>
      <c r="F309" s="417"/>
      <c r="H309" s="418"/>
      <c r="I309" s="419"/>
      <c r="N309" s="418"/>
    </row>
    <row r="310" spans="1:15" s="409" customFormat="1">
      <c r="D310" s="401"/>
      <c r="E310" s="401"/>
      <c r="F310" s="417"/>
      <c r="H310" s="418"/>
      <c r="I310" s="419"/>
      <c r="N310" s="418"/>
    </row>
    <row r="311" spans="1:15" s="409" customFormat="1">
      <c r="D311" s="401"/>
      <c r="E311" s="401"/>
      <c r="F311" s="417"/>
      <c r="H311" s="418"/>
      <c r="I311" s="419"/>
      <c r="N311" s="418"/>
    </row>
    <row r="312" spans="1:15" s="409" customFormat="1">
      <c r="D312" s="401"/>
      <c r="E312" s="401"/>
      <c r="F312" s="417"/>
      <c r="H312" s="418"/>
      <c r="I312" s="419"/>
      <c r="N312" s="418"/>
    </row>
    <row r="313" spans="1:15" s="409" customFormat="1">
      <c r="D313" s="401"/>
      <c r="E313" s="401"/>
      <c r="F313" s="417"/>
      <c r="H313" s="418"/>
      <c r="I313" s="419"/>
      <c r="N313" s="418"/>
    </row>
    <row r="314" spans="1:15" s="409" customFormat="1">
      <c r="D314" s="401"/>
      <c r="E314" s="401"/>
      <c r="F314" s="417"/>
      <c r="H314" s="418"/>
      <c r="I314" s="419"/>
      <c r="N314" s="418"/>
    </row>
    <row r="315" spans="1:15" s="409" customFormat="1">
      <c r="D315" s="401"/>
      <c r="E315" s="401"/>
      <c r="F315" s="417"/>
      <c r="H315" s="418"/>
      <c r="I315" s="419"/>
      <c r="N315" s="418"/>
    </row>
    <row r="316" spans="1:15" s="409" customFormat="1">
      <c r="D316" s="401"/>
      <c r="E316" s="401"/>
      <c r="F316" s="417"/>
      <c r="H316" s="418"/>
      <c r="I316" s="419"/>
      <c r="N316" s="418"/>
    </row>
    <row r="317" spans="1:15" s="409" customFormat="1">
      <c r="D317" s="401"/>
      <c r="E317" s="401"/>
      <c r="F317" s="417"/>
      <c r="H317" s="418"/>
      <c r="I317" s="419"/>
      <c r="N317" s="418"/>
    </row>
    <row r="318" spans="1:15" s="409" customFormat="1">
      <c r="D318" s="401"/>
      <c r="E318" s="401"/>
      <c r="F318" s="417"/>
      <c r="H318" s="418"/>
      <c r="I318" s="419"/>
      <c r="N318" s="418"/>
    </row>
    <row r="319" spans="1:15" s="409" customFormat="1">
      <c r="D319" s="401"/>
      <c r="E319" s="401"/>
      <c r="F319" s="417"/>
      <c r="H319" s="418"/>
      <c r="I319" s="419"/>
      <c r="N319" s="418"/>
    </row>
    <row r="320" spans="1:15" s="409" customFormat="1">
      <c r="A320" s="406"/>
      <c r="B320" s="406"/>
      <c r="C320" s="406"/>
      <c r="D320" s="413"/>
      <c r="E320" s="401"/>
      <c r="F320" s="421"/>
      <c r="G320" s="406"/>
      <c r="H320" s="420"/>
      <c r="I320" s="422"/>
      <c r="J320" s="406"/>
      <c r="K320" s="406"/>
      <c r="L320" s="406"/>
      <c r="M320" s="406"/>
      <c r="N320" s="420"/>
      <c r="O320" s="406"/>
    </row>
    <row r="321" spans="1:15" s="409" customFormat="1">
      <c r="A321" s="406"/>
      <c r="B321" s="406"/>
      <c r="C321" s="406"/>
      <c r="D321" s="413"/>
      <c r="E321" s="401"/>
      <c r="F321" s="421"/>
      <c r="G321" s="406"/>
      <c r="H321" s="420"/>
      <c r="I321" s="422"/>
      <c r="J321" s="406"/>
      <c r="K321" s="406"/>
      <c r="L321" s="406"/>
      <c r="M321" s="406"/>
      <c r="N321" s="420"/>
      <c r="O321" s="406"/>
    </row>
    <row r="322" spans="1:15" s="409" customFormat="1">
      <c r="A322" s="406"/>
      <c r="B322" s="406"/>
      <c r="C322" s="406"/>
      <c r="D322" s="413"/>
      <c r="E322" s="401"/>
      <c r="F322" s="421"/>
      <c r="G322" s="406"/>
      <c r="H322" s="420"/>
      <c r="I322" s="422"/>
      <c r="J322" s="406"/>
      <c r="K322" s="406"/>
      <c r="L322" s="406"/>
      <c r="M322" s="406"/>
      <c r="N322" s="420"/>
      <c r="O322" s="406"/>
    </row>
    <row r="323" spans="1:15" s="409" customFormat="1">
      <c r="A323" s="406"/>
      <c r="B323" s="406"/>
      <c r="C323" s="406"/>
      <c r="D323" s="413"/>
      <c r="E323" s="401"/>
      <c r="F323" s="421"/>
      <c r="G323" s="406"/>
      <c r="H323" s="420"/>
      <c r="I323" s="422"/>
      <c r="J323" s="406"/>
      <c r="K323" s="406"/>
      <c r="L323" s="406"/>
      <c r="M323" s="406"/>
      <c r="N323" s="420"/>
      <c r="O323" s="406"/>
    </row>
    <row r="324" spans="1:15" s="409" customFormat="1">
      <c r="A324" s="406"/>
      <c r="B324" s="406"/>
      <c r="C324" s="406"/>
      <c r="D324" s="413"/>
      <c r="E324" s="401"/>
      <c r="F324" s="421"/>
      <c r="G324" s="406"/>
      <c r="H324" s="420"/>
      <c r="I324" s="422"/>
      <c r="J324" s="406"/>
      <c r="K324" s="406"/>
      <c r="L324" s="406"/>
      <c r="M324" s="406"/>
      <c r="N324" s="420"/>
      <c r="O324" s="406"/>
    </row>
    <row r="325" spans="1:15" s="409" customFormat="1">
      <c r="A325" s="406"/>
      <c r="B325" s="406"/>
      <c r="C325" s="406"/>
      <c r="D325" s="413"/>
      <c r="E325" s="401"/>
      <c r="F325" s="421"/>
      <c r="G325" s="406"/>
      <c r="H325" s="420"/>
      <c r="I325" s="422"/>
      <c r="J325" s="406"/>
      <c r="K325" s="406"/>
      <c r="L325" s="406"/>
      <c r="M325" s="406"/>
      <c r="N325" s="420"/>
      <c r="O325" s="406"/>
    </row>
    <row r="326" spans="1:15" s="409" customFormat="1">
      <c r="A326" s="406"/>
      <c r="B326" s="406"/>
      <c r="C326" s="406"/>
      <c r="D326" s="413"/>
      <c r="E326" s="401"/>
      <c r="F326" s="421"/>
      <c r="G326" s="406"/>
      <c r="H326" s="420"/>
      <c r="I326" s="422"/>
      <c r="J326" s="406"/>
      <c r="K326" s="406"/>
      <c r="L326" s="406"/>
      <c r="M326" s="406"/>
      <c r="N326" s="420"/>
      <c r="O326" s="406"/>
    </row>
    <row r="327" spans="1:15" s="409" customFormat="1">
      <c r="A327" s="406"/>
      <c r="B327" s="406"/>
      <c r="C327" s="406"/>
      <c r="D327" s="413"/>
      <c r="E327" s="401"/>
      <c r="F327" s="421"/>
      <c r="G327" s="406"/>
      <c r="H327" s="420"/>
      <c r="I327" s="422"/>
      <c r="J327" s="406"/>
      <c r="K327" s="406"/>
      <c r="L327" s="406"/>
      <c r="M327" s="406"/>
      <c r="N327" s="420"/>
      <c r="O327" s="406"/>
    </row>
    <row r="328" spans="1:15" s="409" customFormat="1">
      <c r="A328" s="406"/>
      <c r="B328" s="406"/>
      <c r="C328" s="406"/>
      <c r="D328" s="413"/>
      <c r="E328" s="401"/>
      <c r="F328" s="421"/>
      <c r="G328" s="406"/>
      <c r="H328" s="420"/>
      <c r="I328" s="422"/>
      <c r="J328" s="406"/>
      <c r="K328" s="406"/>
      <c r="L328" s="406"/>
      <c r="M328" s="406"/>
      <c r="N328" s="420"/>
      <c r="O328" s="406"/>
    </row>
    <row r="329" spans="1:15" s="409" customFormat="1">
      <c r="A329" s="406"/>
      <c r="B329" s="406"/>
      <c r="C329" s="406"/>
      <c r="D329" s="413"/>
      <c r="E329" s="401"/>
      <c r="F329" s="421"/>
      <c r="G329" s="406"/>
      <c r="H329" s="420"/>
      <c r="I329" s="422"/>
      <c r="J329" s="406"/>
      <c r="K329" s="406"/>
      <c r="L329" s="406"/>
      <c r="M329" s="406"/>
      <c r="N329" s="420"/>
      <c r="O329" s="406"/>
    </row>
    <row r="330" spans="1:15" s="409" customFormat="1">
      <c r="A330" s="406"/>
      <c r="B330" s="406"/>
      <c r="C330" s="406"/>
      <c r="D330" s="413"/>
      <c r="E330" s="401"/>
      <c r="F330" s="421"/>
      <c r="G330" s="406"/>
      <c r="H330" s="420"/>
      <c r="I330" s="422"/>
      <c r="J330" s="406"/>
      <c r="K330" s="406"/>
      <c r="L330" s="406"/>
      <c r="M330" s="406"/>
      <c r="N330" s="420"/>
      <c r="O330" s="406"/>
    </row>
    <row r="331" spans="1:15" s="409" customFormat="1">
      <c r="A331" s="406"/>
      <c r="B331" s="406"/>
      <c r="C331" s="406"/>
      <c r="D331" s="413"/>
      <c r="E331" s="401"/>
      <c r="F331" s="421"/>
      <c r="G331" s="406"/>
      <c r="H331" s="420"/>
      <c r="I331" s="422"/>
      <c r="J331" s="406"/>
      <c r="K331" s="406"/>
      <c r="L331" s="406"/>
      <c r="M331" s="406"/>
      <c r="N331" s="420"/>
      <c r="O331" s="406"/>
    </row>
    <row r="332" spans="1:15" s="409" customFormat="1">
      <c r="A332" s="406"/>
      <c r="B332" s="406"/>
      <c r="C332" s="406"/>
      <c r="D332" s="413"/>
      <c r="E332" s="401"/>
      <c r="F332" s="421"/>
      <c r="G332" s="406"/>
      <c r="H332" s="420"/>
      <c r="I332" s="422"/>
      <c r="J332" s="406"/>
      <c r="K332" s="406"/>
      <c r="L332" s="406"/>
      <c r="M332" s="406"/>
      <c r="N332" s="420"/>
      <c r="O332" s="406"/>
    </row>
    <row r="333" spans="1:15" s="409" customFormat="1">
      <c r="A333" s="406"/>
      <c r="B333" s="406"/>
      <c r="C333" s="406"/>
      <c r="D333" s="413"/>
      <c r="E333" s="401"/>
      <c r="F333" s="421"/>
      <c r="G333" s="406"/>
      <c r="H333" s="420"/>
      <c r="I333" s="422"/>
      <c r="J333" s="406"/>
      <c r="K333" s="406"/>
      <c r="L333" s="406"/>
      <c r="M333" s="406"/>
      <c r="N333" s="420"/>
      <c r="O333" s="406"/>
    </row>
    <row r="334" spans="1:15" s="409" customFormat="1">
      <c r="A334" s="406"/>
      <c r="B334" s="406"/>
      <c r="C334" s="406"/>
      <c r="D334" s="413"/>
      <c r="E334" s="401"/>
      <c r="F334" s="421"/>
      <c r="G334" s="406"/>
      <c r="H334" s="420"/>
      <c r="I334" s="422"/>
      <c r="J334" s="406"/>
      <c r="K334" s="406"/>
      <c r="L334" s="406"/>
      <c r="M334" s="406"/>
      <c r="N334" s="420"/>
      <c r="O334" s="406"/>
    </row>
  </sheetData>
  <mergeCells count="135">
    <mergeCell ref="O133:O134"/>
    <mergeCell ref="O135:O136"/>
    <mergeCell ref="D135:D136"/>
    <mergeCell ref="O128:O129"/>
    <mergeCell ref="O90:O91"/>
    <mergeCell ref="B100:B101"/>
    <mergeCell ref="D100:D101"/>
    <mergeCell ref="B92:B93"/>
    <mergeCell ref="O92:O93"/>
    <mergeCell ref="D92:D93"/>
    <mergeCell ref="B104:B105"/>
    <mergeCell ref="E128:E129"/>
    <mergeCell ref="F128:F129"/>
    <mergeCell ref="C128:C129"/>
    <mergeCell ref="E126:E127"/>
    <mergeCell ref="F126:F127"/>
    <mergeCell ref="I126:I127"/>
    <mergeCell ref="H126:H127"/>
    <mergeCell ref="B128:B129"/>
    <mergeCell ref="D128:D129"/>
    <mergeCell ref="G128:G129"/>
    <mergeCell ref="H128:H129"/>
    <mergeCell ref="I128:I129"/>
    <mergeCell ref="C126:C127"/>
    <mergeCell ref="B126:B127"/>
    <mergeCell ref="B116:B117"/>
    <mergeCell ref="D116:D117"/>
    <mergeCell ref="G126:G127"/>
    <mergeCell ref="A133:A134"/>
    <mergeCell ref="B133:B134"/>
    <mergeCell ref="D133:D134"/>
    <mergeCell ref="A135:A136"/>
    <mergeCell ref="B135:B136"/>
    <mergeCell ref="A130:A131"/>
    <mergeCell ref="B130:B131"/>
    <mergeCell ref="D130:D131"/>
    <mergeCell ref="A132:B132"/>
    <mergeCell ref="B121:B122"/>
    <mergeCell ref="D121:D122"/>
    <mergeCell ref="D126:D127"/>
    <mergeCell ref="B123:B124"/>
    <mergeCell ref="D123:D124"/>
    <mergeCell ref="H7:N7"/>
    <mergeCell ref="A1:O1"/>
    <mergeCell ref="H4:O4"/>
    <mergeCell ref="H5:N5"/>
    <mergeCell ref="H6:N6"/>
    <mergeCell ref="E19:E25"/>
    <mergeCell ref="E26:E30"/>
    <mergeCell ref="A46:B46"/>
    <mergeCell ref="E12:F12"/>
    <mergeCell ref="E13:F13"/>
    <mergeCell ref="E14:F14"/>
    <mergeCell ref="C26:C30"/>
    <mergeCell ref="D26:D30"/>
    <mergeCell ref="D35:D38"/>
    <mergeCell ref="E35:E38"/>
    <mergeCell ref="O35:O38"/>
    <mergeCell ref="A7:B7"/>
    <mergeCell ref="B33:B34"/>
    <mergeCell ref="D33:D34"/>
    <mergeCell ref="O33:O34"/>
    <mergeCell ref="H9:N9"/>
    <mergeCell ref="A12:A13"/>
    <mergeCell ref="B12:B13"/>
    <mergeCell ref="D12:D13"/>
    <mergeCell ref="P50:P51"/>
    <mergeCell ref="B50:B51"/>
    <mergeCell ref="H10:N10"/>
    <mergeCell ref="O19:O25"/>
    <mergeCell ref="P19:P20"/>
    <mergeCell ref="A14:B14"/>
    <mergeCell ref="C19:C25"/>
    <mergeCell ref="P26:P29"/>
    <mergeCell ref="P23:P24"/>
    <mergeCell ref="O12:O13"/>
    <mergeCell ref="G12:I12"/>
    <mergeCell ref="J12:N12"/>
    <mergeCell ref="A39:A42"/>
    <mergeCell ref="B39:B42"/>
    <mergeCell ref="C39:C42"/>
    <mergeCell ref="P21:P22"/>
    <mergeCell ref="D39:D42"/>
    <mergeCell ref="E39:E42"/>
    <mergeCell ref="P35:P38"/>
    <mergeCell ref="A43:B43"/>
    <mergeCell ref="B26:B30"/>
    <mergeCell ref="B35:B38"/>
    <mergeCell ref="C35:C38"/>
    <mergeCell ref="O26:O30"/>
    <mergeCell ref="O81:O82"/>
    <mergeCell ref="O39:O42"/>
    <mergeCell ref="B15:B25"/>
    <mergeCell ref="A15:A28"/>
    <mergeCell ref="O15:O18"/>
    <mergeCell ref="C15:C18"/>
    <mergeCell ref="E15:E18"/>
    <mergeCell ref="D15:D25"/>
    <mergeCell ref="B61:B62"/>
    <mergeCell ref="D61:D62"/>
    <mergeCell ref="O61:O62"/>
    <mergeCell ref="B44:B45"/>
    <mergeCell ref="D44:D45"/>
    <mergeCell ref="A44:A45"/>
    <mergeCell ref="O44:O45"/>
    <mergeCell ref="A47:A48"/>
    <mergeCell ref="B48:B49"/>
    <mergeCell ref="D48:D49"/>
    <mergeCell ref="D50:D51"/>
    <mergeCell ref="O50:O51"/>
    <mergeCell ref="B74:B75"/>
    <mergeCell ref="D104:D105"/>
    <mergeCell ref="B63:B64"/>
    <mergeCell ref="D63:D64"/>
    <mergeCell ref="O63:O64"/>
    <mergeCell ref="P81:P82"/>
    <mergeCell ref="D74:D75"/>
    <mergeCell ref="O74:O75"/>
    <mergeCell ref="C53:C55"/>
    <mergeCell ref="C56:C58"/>
    <mergeCell ref="B90:B91"/>
    <mergeCell ref="D90:D91"/>
    <mergeCell ref="O53:O55"/>
    <mergeCell ref="B53:B58"/>
    <mergeCell ref="B69:B70"/>
    <mergeCell ref="D69:D70"/>
    <mergeCell ref="E56:E58"/>
    <mergeCell ref="E53:E55"/>
    <mergeCell ref="D53:D58"/>
    <mergeCell ref="O56:O58"/>
    <mergeCell ref="B72:B73"/>
    <mergeCell ref="O72:O73"/>
    <mergeCell ref="D72:D73"/>
    <mergeCell ref="B81:B82"/>
    <mergeCell ref="D81:D82"/>
  </mergeCells>
  <printOptions horizontalCentered="1"/>
  <pageMargins left="0.196850393700787" right="0.196850393700787" top="0.57999999999999996" bottom="0.39" header="0.34055118099999998" footer="0.18"/>
  <pageSetup paperSize="9" scale="61" orientation="landscape" r:id="rId1"/>
  <headerFooter alignWithMargins="0">
    <oddHeader>&amp;R&amp;"TH SarabunPSK,Bold"&amp;16แบบฟอร์ม สป.อว. IS-2</oddHeader>
    <oddFooter>&amp;C&amp;"TH SarabunPSK,Regular"&amp;14&amp;P</oddFooter>
  </headerFooter>
  <rowBreaks count="4" manualBreakCount="4">
    <brk id="30" max="13" man="1"/>
    <brk id="45" max="13" man="1"/>
    <brk id="66" max="13" man="1"/>
    <brk id="93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J41"/>
  <sheetViews>
    <sheetView zoomScale="90" zoomScaleNormal="90" zoomScaleSheetLayoutView="90" zoomScalePageLayoutView="90" workbookViewId="0">
      <pane ySplit="4" topLeftCell="A5" activePane="bottomLeft" state="frozen"/>
      <selection pane="bottomLeft" sqref="A1:J1"/>
    </sheetView>
  </sheetViews>
  <sheetFormatPr defaultColWidth="9.1328125" defaultRowHeight="20.65"/>
  <cols>
    <col min="1" max="1" width="20.53125" style="288" customWidth="1"/>
    <col min="2" max="2" width="46.1328125" style="288" customWidth="1"/>
    <col min="3" max="3" width="6.33203125" style="288" customWidth="1"/>
    <col min="4" max="4" width="9.33203125" style="304" customWidth="1"/>
    <col min="5" max="9" width="10.33203125" style="304" customWidth="1"/>
    <col min="10" max="10" width="31.33203125" style="600" customWidth="1"/>
    <col min="11" max="16384" width="9.1328125" style="288"/>
  </cols>
  <sheetData>
    <row r="1" spans="1:10" ht="25.5" customHeight="1">
      <c r="A1" s="1235" t="s">
        <v>486</v>
      </c>
      <c r="B1" s="1235"/>
      <c r="C1" s="1235"/>
      <c r="D1" s="1235"/>
      <c r="E1" s="1235"/>
      <c r="F1" s="1235"/>
      <c r="G1" s="1235"/>
      <c r="H1" s="1235"/>
      <c r="I1" s="1235"/>
      <c r="J1" s="1235"/>
    </row>
    <row r="2" spans="1:10" ht="25.5" customHeight="1">
      <c r="A2" s="1243" t="s">
        <v>487</v>
      </c>
      <c r="B2" s="1243"/>
      <c r="C2" s="1243"/>
      <c r="D2" s="1243"/>
      <c r="E2" s="1243"/>
      <c r="F2" s="1243"/>
      <c r="G2" s="1243"/>
      <c r="H2" s="1243"/>
      <c r="I2" s="1243"/>
      <c r="J2" s="1243"/>
    </row>
    <row r="3" spans="1:10" s="289" customFormat="1">
      <c r="A3" s="1236" t="s">
        <v>146</v>
      </c>
      <c r="B3" s="1236" t="s">
        <v>5</v>
      </c>
      <c r="C3" s="1236" t="s">
        <v>147</v>
      </c>
      <c r="D3" s="327" t="s">
        <v>2</v>
      </c>
      <c r="E3" s="1240" t="s">
        <v>485</v>
      </c>
      <c r="F3" s="1241"/>
      <c r="G3" s="1241"/>
      <c r="H3" s="1241"/>
      <c r="I3" s="1242"/>
      <c r="J3" s="1238" t="s">
        <v>484</v>
      </c>
    </row>
    <row r="4" spans="1:10" ht="74.25" customHeight="1" thickBot="1">
      <c r="A4" s="1237"/>
      <c r="B4" s="1237"/>
      <c r="C4" s="1237"/>
      <c r="D4" s="623" t="s">
        <v>154</v>
      </c>
      <c r="E4" s="624" t="s">
        <v>479</v>
      </c>
      <c r="F4" s="624" t="s">
        <v>480</v>
      </c>
      <c r="G4" s="624" t="s">
        <v>481</v>
      </c>
      <c r="H4" s="624" t="s">
        <v>482</v>
      </c>
      <c r="I4" s="624" t="s">
        <v>483</v>
      </c>
      <c r="J4" s="1239"/>
    </row>
    <row r="5" spans="1:10" s="289" customFormat="1" ht="21" customHeight="1" thickBot="1">
      <c r="A5" s="1232" t="s">
        <v>16</v>
      </c>
      <c r="B5" s="1233"/>
      <c r="C5" s="1233"/>
      <c r="D5" s="1233"/>
      <c r="E5" s="1233"/>
      <c r="F5" s="1233"/>
      <c r="G5" s="1233"/>
      <c r="H5" s="1233"/>
      <c r="I5" s="1233"/>
      <c r="J5" s="1234"/>
    </row>
    <row r="6" spans="1:10" s="289" customFormat="1" ht="90" customHeight="1">
      <c r="A6" s="1245" t="s">
        <v>505</v>
      </c>
      <c r="B6" s="625" t="s">
        <v>756</v>
      </c>
      <c r="C6" s="334"/>
      <c r="D6" s="615" t="s">
        <v>453</v>
      </c>
      <c r="E6" s="335" t="s">
        <v>613</v>
      </c>
      <c r="F6" s="335" t="s">
        <v>116</v>
      </c>
      <c r="G6" s="335" t="s">
        <v>116</v>
      </c>
      <c r="H6" s="335" t="s">
        <v>116</v>
      </c>
      <c r="I6" s="335" t="s">
        <v>26</v>
      </c>
      <c r="J6" s="597" t="s">
        <v>747</v>
      </c>
    </row>
    <row r="7" spans="1:10" s="289" customFormat="1" ht="135" customHeight="1">
      <c r="A7" s="1245"/>
      <c r="B7" s="280" t="s">
        <v>757</v>
      </c>
      <c r="C7" s="310"/>
      <c r="D7" s="316" t="s">
        <v>454</v>
      </c>
      <c r="E7" s="315" t="s">
        <v>613</v>
      </c>
      <c r="F7" s="315" t="s">
        <v>116</v>
      </c>
      <c r="G7" s="315" t="s">
        <v>116</v>
      </c>
      <c r="H7" s="315" t="s">
        <v>613</v>
      </c>
      <c r="I7" s="315" t="s">
        <v>26</v>
      </c>
      <c r="J7" s="595" t="s">
        <v>746</v>
      </c>
    </row>
    <row r="8" spans="1:10" s="289" customFormat="1" ht="41.25">
      <c r="A8" s="1245"/>
      <c r="B8" s="328" t="s">
        <v>758</v>
      </c>
      <c r="C8" s="329"/>
      <c r="D8" s="330" t="s">
        <v>455</v>
      </c>
      <c r="E8" s="331" t="s">
        <v>613</v>
      </c>
      <c r="F8" s="331" t="s">
        <v>116</v>
      </c>
      <c r="G8" s="331" t="s">
        <v>116</v>
      </c>
      <c r="H8" s="331" t="s">
        <v>613</v>
      </c>
      <c r="I8" s="331" t="s">
        <v>26</v>
      </c>
      <c r="J8" s="598" t="s">
        <v>732</v>
      </c>
    </row>
    <row r="9" spans="1:10" s="289" customFormat="1" ht="41.25">
      <c r="A9" s="1245"/>
      <c r="B9" s="328" t="s">
        <v>759</v>
      </c>
      <c r="C9" s="329"/>
      <c r="D9" s="330" t="s">
        <v>401</v>
      </c>
      <c r="E9" s="331" t="s">
        <v>613</v>
      </c>
      <c r="F9" s="331" t="s">
        <v>116</v>
      </c>
      <c r="G9" s="290" t="s">
        <v>613</v>
      </c>
      <c r="H9" s="331" t="s">
        <v>613</v>
      </c>
      <c r="I9" s="331" t="s">
        <v>26</v>
      </c>
      <c r="J9" s="606" t="s">
        <v>733</v>
      </c>
    </row>
    <row r="10" spans="1:10" s="289" customFormat="1" ht="41.25">
      <c r="A10" s="1245"/>
      <c r="B10" s="280" t="s">
        <v>760</v>
      </c>
      <c r="C10" s="329"/>
      <c r="D10" s="330" t="s">
        <v>465</v>
      </c>
      <c r="E10" s="331" t="s">
        <v>613</v>
      </c>
      <c r="F10" s="331" t="s">
        <v>613</v>
      </c>
      <c r="G10" s="290" t="s">
        <v>613</v>
      </c>
      <c r="H10" s="331" t="s">
        <v>116</v>
      </c>
      <c r="I10" s="331" t="s">
        <v>26</v>
      </c>
      <c r="J10" s="606" t="s">
        <v>734</v>
      </c>
    </row>
    <row r="11" spans="1:10" s="289" customFormat="1" ht="61.9">
      <c r="A11" s="1246"/>
      <c r="B11" s="287" t="s">
        <v>761</v>
      </c>
      <c r="C11" s="334"/>
      <c r="D11" s="500" t="s">
        <v>591</v>
      </c>
      <c r="E11" s="335" t="s">
        <v>116</v>
      </c>
      <c r="F11" s="335" t="s">
        <v>613</v>
      </c>
      <c r="G11" s="291" t="s">
        <v>116</v>
      </c>
      <c r="H11" s="335" t="s">
        <v>613</v>
      </c>
      <c r="I11" s="335" t="s">
        <v>26</v>
      </c>
      <c r="J11" s="597" t="s">
        <v>844</v>
      </c>
    </row>
    <row r="12" spans="1:10" s="289" customFormat="1" ht="173.25" customHeight="1">
      <c r="A12" s="440" t="s">
        <v>581</v>
      </c>
      <c r="B12" s="442" t="s">
        <v>762</v>
      </c>
      <c r="C12" s="333"/>
      <c r="D12" s="448" t="s">
        <v>592</v>
      </c>
      <c r="E12" s="441" t="s">
        <v>613</v>
      </c>
      <c r="F12" s="441" t="s">
        <v>116</v>
      </c>
      <c r="G12" s="441" t="s">
        <v>613</v>
      </c>
      <c r="H12" s="441" t="s">
        <v>613</v>
      </c>
      <c r="I12" s="441" t="s">
        <v>26</v>
      </c>
      <c r="J12" s="347" t="s">
        <v>745</v>
      </c>
    </row>
    <row r="13" spans="1:10" s="289" customFormat="1">
      <c r="A13" s="1247" t="s">
        <v>22</v>
      </c>
      <c r="B13" s="1247"/>
      <c r="C13" s="311"/>
      <c r="D13" s="311"/>
      <c r="E13" s="312"/>
      <c r="F13" s="313"/>
      <c r="G13" s="314"/>
      <c r="H13" s="313"/>
      <c r="I13" s="314"/>
      <c r="J13" s="599"/>
    </row>
    <row r="14" spans="1:10" s="289" customFormat="1" ht="91.5" customHeight="1" thickBot="1">
      <c r="A14" s="279" t="s">
        <v>489</v>
      </c>
      <c r="B14" s="609" t="s">
        <v>763</v>
      </c>
      <c r="C14" s="610"/>
      <c r="D14" s="610" t="s">
        <v>170</v>
      </c>
      <c r="E14" s="611" t="s">
        <v>116</v>
      </c>
      <c r="F14" s="611" t="s">
        <v>116</v>
      </c>
      <c r="G14" s="611" t="s">
        <v>116</v>
      </c>
      <c r="H14" s="611" t="s">
        <v>116</v>
      </c>
      <c r="I14" s="611" t="s">
        <v>26</v>
      </c>
      <c r="J14" s="612" t="s">
        <v>850</v>
      </c>
    </row>
    <row r="15" spans="1:10" s="289" customFormat="1" ht="21" thickBot="1">
      <c r="A15" s="1248" t="s">
        <v>162</v>
      </c>
      <c r="B15" s="1249"/>
      <c r="C15" s="618"/>
      <c r="D15" s="619"/>
      <c r="E15" s="617"/>
      <c r="F15" s="620"/>
      <c r="G15" s="621"/>
      <c r="H15" s="620"/>
      <c r="I15" s="620"/>
      <c r="J15" s="622"/>
    </row>
    <row r="16" spans="1:10" s="289" customFormat="1" ht="47" customHeight="1">
      <c r="A16" s="613" t="s">
        <v>503</v>
      </c>
      <c r="B16" s="287" t="s">
        <v>764</v>
      </c>
      <c r="C16" s="614"/>
      <c r="D16" s="615" t="s">
        <v>403</v>
      </c>
      <c r="E16" s="335" t="s">
        <v>613</v>
      </c>
      <c r="F16" s="335" t="s">
        <v>613</v>
      </c>
      <c r="G16" s="616" t="s">
        <v>116</v>
      </c>
      <c r="H16" s="335" t="s">
        <v>116</v>
      </c>
      <c r="I16" s="335" t="s">
        <v>26</v>
      </c>
      <c r="J16" s="597" t="s">
        <v>742</v>
      </c>
    </row>
    <row r="17" spans="1:10" s="289" customFormat="1" ht="47.45" customHeight="1">
      <c r="A17" s="294"/>
      <c r="B17" s="332" t="s">
        <v>661</v>
      </c>
      <c r="C17" s="351"/>
      <c r="D17" s="292" t="s">
        <v>403</v>
      </c>
      <c r="E17" s="293" t="s">
        <v>613</v>
      </c>
      <c r="F17" s="293" t="s">
        <v>116</v>
      </c>
      <c r="G17" s="286" t="s">
        <v>613</v>
      </c>
      <c r="H17" s="293" t="s">
        <v>116</v>
      </c>
      <c r="I17" s="293" t="s">
        <v>26</v>
      </c>
      <c r="J17" s="347" t="s">
        <v>731</v>
      </c>
    </row>
    <row r="18" spans="1:10" s="289" customFormat="1" ht="68" customHeight="1">
      <c r="A18" s="294"/>
      <c r="B18" s="332" t="s">
        <v>662</v>
      </c>
      <c r="C18" s="351"/>
      <c r="D18" s="292" t="s">
        <v>403</v>
      </c>
      <c r="E18" s="293" t="s">
        <v>613</v>
      </c>
      <c r="F18" s="293" t="s">
        <v>613</v>
      </c>
      <c r="G18" s="286" t="s">
        <v>116</v>
      </c>
      <c r="H18" s="293" t="s">
        <v>116</v>
      </c>
      <c r="I18" s="293" t="s">
        <v>26</v>
      </c>
      <c r="J18" s="347" t="s">
        <v>735</v>
      </c>
    </row>
    <row r="19" spans="1:10" s="289" customFormat="1" ht="47.45" customHeight="1">
      <c r="A19" s="294"/>
      <c r="B19" s="332" t="s">
        <v>765</v>
      </c>
      <c r="C19" s="351"/>
      <c r="D19" s="292" t="s">
        <v>403</v>
      </c>
      <c r="E19" s="293" t="s">
        <v>613</v>
      </c>
      <c r="F19" s="293" t="s">
        <v>116</v>
      </c>
      <c r="G19" s="286" t="s">
        <v>613</v>
      </c>
      <c r="H19" s="293" t="s">
        <v>613</v>
      </c>
      <c r="I19" s="293" t="s">
        <v>26</v>
      </c>
      <c r="J19" s="347" t="s">
        <v>743</v>
      </c>
    </row>
    <row r="20" spans="1:10" ht="68" customHeight="1">
      <c r="A20" s="295"/>
      <c r="B20" s="332" t="s">
        <v>666</v>
      </c>
      <c r="C20" s="351"/>
      <c r="D20" s="292" t="s">
        <v>403</v>
      </c>
      <c r="E20" s="352" t="s">
        <v>613</v>
      </c>
      <c r="F20" s="352" t="s">
        <v>613</v>
      </c>
      <c r="G20" s="286" t="s">
        <v>613</v>
      </c>
      <c r="H20" s="352" t="s">
        <v>116</v>
      </c>
      <c r="I20" s="352" t="s">
        <v>26</v>
      </c>
      <c r="J20" s="347" t="s">
        <v>736</v>
      </c>
    </row>
    <row r="21" spans="1:10" ht="49.5" customHeight="1">
      <c r="A21" s="296"/>
      <c r="B21" s="332" t="s">
        <v>668</v>
      </c>
      <c r="C21" s="351"/>
      <c r="D21" s="292" t="s">
        <v>403</v>
      </c>
      <c r="E21" s="352" t="s">
        <v>613</v>
      </c>
      <c r="F21" s="352" t="s">
        <v>613</v>
      </c>
      <c r="G21" s="286" t="s">
        <v>116</v>
      </c>
      <c r="H21" s="352" t="s">
        <v>613</v>
      </c>
      <c r="I21" s="353" t="s">
        <v>26</v>
      </c>
      <c r="J21" s="347" t="s">
        <v>737</v>
      </c>
    </row>
    <row r="22" spans="1:10" ht="52.5" customHeight="1">
      <c r="A22" s="608"/>
      <c r="B22" s="607" t="s">
        <v>673</v>
      </c>
      <c r="C22" s="351"/>
      <c r="D22" s="292" t="s">
        <v>403</v>
      </c>
      <c r="E22" s="352" t="s">
        <v>116</v>
      </c>
      <c r="F22" s="352" t="s">
        <v>613</v>
      </c>
      <c r="G22" s="354" t="s">
        <v>613</v>
      </c>
      <c r="H22" s="355" t="s">
        <v>613</v>
      </c>
      <c r="I22" s="356" t="s">
        <v>26</v>
      </c>
      <c r="J22" s="347" t="s">
        <v>744</v>
      </c>
    </row>
    <row r="23" spans="1:10" ht="41.25">
      <c r="A23" s="296"/>
      <c r="B23" s="332" t="s">
        <v>750</v>
      </c>
      <c r="C23" s="351"/>
      <c r="D23" s="292" t="s">
        <v>751</v>
      </c>
      <c r="E23" s="352" t="s">
        <v>613</v>
      </c>
      <c r="F23" s="352" t="s">
        <v>116</v>
      </c>
      <c r="G23" s="286" t="s">
        <v>613</v>
      </c>
      <c r="H23" s="352" t="s">
        <v>613</v>
      </c>
      <c r="I23" s="293" t="s">
        <v>26</v>
      </c>
      <c r="J23" s="347" t="s">
        <v>733</v>
      </c>
    </row>
    <row r="24" spans="1:10" ht="44" customHeight="1">
      <c r="A24" s="295"/>
      <c r="B24" s="332" t="s">
        <v>752</v>
      </c>
      <c r="C24" s="351"/>
      <c r="D24" s="292" t="s">
        <v>753</v>
      </c>
      <c r="E24" s="293" t="s">
        <v>613</v>
      </c>
      <c r="F24" s="352" t="s">
        <v>116</v>
      </c>
      <c r="G24" s="286" t="s">
        <v>613</v>
      </c>
      <c r="H24" s="352" t="s">
        <v>613</v>
      </c>
      <c r="I24" s="293" t="s">
        <v>26</v>
      </c>
      <c r="J24" s="347" t="s">
        <v>738</v>
      </c>
    </row>
    <row r="25" spans="1:10" ht="61.9">
      <c r="A25" s="295"/>
      <c r="B25" s="332" t="s">
        <v>754</v>
      </c>
      <c r="C25" s="351"/>
      <c r="D25" s="292" t="s">
        <v>755</v>
      </c>
      <c r="E25" s="293" t="s">
        <v>613</v>
      </c>
      <c r="F25" s="357" t="s">
        <v>116</v>
      </c>
      <c r="G25" s="286" t="s">
        <v>613</v>
      </c>
      <c r="H25" s="352" t="s">
        <v>613</v>
      </c>
      <c r="I25" s="292" t="s">
        <v>26</v>
      </c>
      <c r="J25" s="347" t="s">
        <v>739</v>
      </c>
    </row>
    <row r="26" spans="1:10" ht="93.6" customHeight="1">
      <c r="A26" s="295"/>
      <c r="B26" s="469" t="s">
        <v>623</v>
      </c>
      <c r="C26" s="351"/>
      <c r="D26" s="484" t="s">
        <v>720</v>
      </c>
      <c r="E26" s="293" t="s">
        <v>613</v>
      </c>
      <c r="F26" s="357" t="s">
        <v>613</v>
      </c>
      <c r="G26" s="286" t="s">
        <v>116</v>
      </c>
      <c r="H26" s="352" t="s">
        <v>613</v>
      </c>
      <c r="I26" s="292" t="s">
        <v>26</v>
      </c>
      <c r="J26" s="347" t="s">
        <v>740</v>
      </c>
    </row>
    <row r="27" spans="1:10" ht="103.15">
      <c r="A27" s="295"/>
      <c r="B27" s="469" t="s">
        <v>624</v>
      </c>
      <c r="C27" s="351"/>
      <c r="D27" s="484" t="s">
        <v>721</v>
      </c>
      <c r="E27" s="293" t="s">
        <v>613</v>
      </c>
      <c r="F27" s="357" t="s">
        <v>613</v>
      </c>
      <c r="G27" s="286" t="s">
        <v>116</v>
      </c>
      <c r="H27" s="352" t="s">
        <v>613</v>
      </c>
      <c r="I27" s="292" t="s">
        <v>26</v>
      </c>
      <c r="J27" s="347" t="s">
        <v>740</v>
      </c>
    </row>
    <row r="28" spans="1:10" ht="47.45" customHeight="1">
      <c r="A28" s="295"/>
      <c r="B28" s="469" t="s">
        <v>547</v>
      </c>
      <c r="C28" s="351"/>
      <c r="D28" s="484" t="s">
        <v>403</v>
      </c>
      <c r="E28" s="293" t="s">
        <v>613</v>
      </c>
      <c r="F28" s="357" t="s">
        <v>116</v>
      </c>
      <c r="G28" s="286" t="s">
        <v>613</v>
      </c>
      <c r="H28" s="352" t="s">
        <v>613</v>
      </c>
      <c r="I28" s="292" t="s">
        <v>26</v>
      </c>
      <c r="J28" s="347" t="s">
        <v>846</v>
      </c>
    </row>
    <row r="29" spans="1:10" ht="89" customHeight="1">
      <c r="A29" s="295"/>
      <c r="B29" s="469" t="s">
        <v>548</v>
      </c>
      <c r="C29" s="351"/>
      <c r="D29" s="484" t="s">
        <v>403</v>
      </c>
      <c r="E29" s="293" t="s">
        <v>613</v>
      </c>
      <c r="F29" s="357" t="s">
        <v>116</v>
      </c>
      <c r="G29" s="286" t="s">
        <v>613</v>
      </c>
      <c r="H29" s="352" t="s">
        <v>613</v>
      </c>
      <c r="I29" s="292" t="s">
        <v>26</v>
      </c>
      <c r="J29" s="347" t="s">
        <v>845</v>
      </c>
    </row>
    <row r="30" spans="1:10" ht="69" customHeight="1">
      <c r="A30" s="295"/>
      <c r="B30" s="469" t="s">
        <v>549</v>
      </c>
      <c r="C30" s="351"/>
      <c r="D30" s="484" t="s">
        <v>403</v>
      </c>
      <c r="E30" s="293" t="s">
        <v>116</v>
      </c>
      <c r="F30" s="357"/>
      <c r="G30" s="286"/>
      <c r="H30" s="352"/>
      <c r="I30" s="292" t="s">
        <v>26</v>
      </c>
      <c r="J30" s="347" t="s">
        <v>741</v>
      </c>
    </row>
    <row r="31" spans="1:10" ht="41.25">
      <c r="A31" s="295"/>
      <c r="B31" s="474" t="s">
        <v>584</v>
      </c>
      <c r="C31" s="351"/>
      <c r="D31" s="484" t="s">
        <v>403</v>
      </c>
      <c r="E31" s="293"/>
      <c r="F31" s="357"/>
      <c r="G31" s="286"/>
      <c r="H31" s="352"/>
      <c r="I31" s="357" t="s">
        <v>116</v>
      </c>
      <c r="J31" s="347" t="s">
        <v>848</v>
      </c>
    </row>
    <row r="32" spans="1:10" ht="54.6" customHeight="1" thickBot="1">
      <c r="A32" s="629" t="s">
        <v>540</v>
      </c>
      <c r="B32" s="626" t="s">
        <v>593</v>
      </c>
      <c r="C32" s="630"/>
      <c r="D32" s="631" t="s">
        <v>590</v>
      </c>
      <c r="E32" s="632" t="s">
        <v>116</v>
      </c>
      <c r="F32" s="632" t="s">
        <v>116</v>
      </c>
      <c r="G32" s="632" t="s">
        <v>116</v>
      </c>
      <c r="H32" s="632" t="s">
        <v>116</v>
      </c>
      <c r="I32" s="632" t="s">
        <v>26</v>
      </c>
      <c r="J32" s="612" t="s">
        <v>849</v>
      </c>
    </row>
    <row r="33" spans="1:10" ht="21" thickBot="1">
      <c r="A33" s="634" t="s">
        <v>23</v>
      </c>
      <c r="B33" s="628"/>
      <c r="C33" s="635"/>
      <c r="D33" s="636"/>
      <c r="E33" s="637"/>
      <c r="F33" s="637"/>
      <c r="G33" s="637"/>
      <c r="H33" s="637"/>
      <c r="I33" s="637"/>
      <c r="J33" s="622"/>
    </row>
    <row r="34" spans="1:10" ht="61.9">
      <c r="A34" s="597" t="s">
        <v>555</v>
      </c>
      <c r="B34" s="627" t="s">
        <v>558</v>
      </c>
      <c r="C34" s="633"/>
      <c r="D34" s="615" t="s">
        <v>403</v>
      </c>
      <c r="E34" s="615" t="s">
        <v>116</v>
      </c>
      <c r="F34" s="615" t="s">
        <v>26</v>
      </c>
      <c r="G34" s="615" t="s">
        <v>26</v>
      </c>
      <c r="H34" s="615" t="s">
        <v>26</v>
      </c>
      <c r="I34" s="615" t="s">
        <v>26</v>
      </c>
      <c r="J34" s="317" t="s">
        <v>843</v>
      </c>
    </row>
    <row r="35" spans="1:10" ht="47" customHeight="1">
      <c r="A35" s="350" t="s">
        <v>556</v>
      </c>
      <c r="B35" s="348" t="s">
        <v>766</v>
      </c>
      <c r="C35" s="349"/>
      <c r="D35" s="292" t="s">
        <v>403</v>
      </c>
      <c r="E35" s="292" t="s">
        <v>116</v>
      </c>
      <c r="F35" s="292"/>
      <c r="G35" s="292" t="s">
        <v>26</v>
      </c>
      <c r="H35" s="292"/>
      <c r="I35" s="292" t="s">
        <v>26</v>
      </c>
      <c r="J35" s="350" t="s">
        <v>847</v>
      </c>
    </row>
    <row r="36" spans="1:10">
      <c r="A36" s="297"/>
      <c r="B36" s="297" t="s">
        <v>3</v>
      </c>
      <c r="C36" s="309"/>
      <c r="D36" s="298"/>
      <c r="E36" s="299"/>
      <c r="F36" s="299"/>
      <c r="G36" s="299"/>
      <c r="H36" s="299"/>
      <c r="I36" s="299"/>
      <c r="J36" s="300"/>
    </row>
    <row r="37" spans="1:10">
      <c r="A37" s="301" t="s">
        <v>406</v>
      </c>
      <c r="B37" s="302"/>
      <c r="C37" s="302"/>
      <c r="D37" s="303"/>
      <c r="E37" s="596"/>
      <c r="F37" s="596"/>
      <c r="G37" s="596"/>
      <c r="H37" s="596"/>
    </row>
    <row r="38" spans="1:10">
      <c r="A38" s="305" t="s">
        <v>177</v>
      </c>
      <c r="B38" s="306"/>
      <c r="C38" s="306"/>
      <c r="D38" s="307"/>
      <c r="E38" s="307"/>
      <c r="F38" s="307"/>
      <c r="G38" s="307"/>
      <c r="H38" s="307"/>
    </row>
    <row r="39" spans="1:10">
      <c r="A39" s="1244" t="s">
        <v>748</v>
      </c>
      <c r="B39" s="1244"/>
      <c r="C39" s="1244"/>
      <c r="D39" s="1244"/>
      <c r="E39" s="1244"/>
      <c r="F39" s="1244"/>
      <c r="G39" s="1244"/>
      <c r="H39" s="1244"/>
      <c r="I39" s="1244"/>
    </row>
    <row r="40" spans="1:10">
      <c r="A40" s="1244" t="s">
        <v>749</v>
      </c>
      <c r="B40" s="1244"/>
      <c r="C40" s="1244"/>
      <c r="D40" s="1244"/>
      <c r="E40" s="1244"/>
      <c r="F40" s="1244"/>
      <c r="G40" s="1244"/>
      <c r="H40" s="1244"/>
      <c r="I40" s="1244"/>
      <c r="J40" s="1244"/>
    </row>
    <row r="41" spans="1:10">
      <c r="D41" s="308"/>
    </row>
  </sheetData>
  <mergeCells count="13">
    <mergeCell ref="A39:I39"/>
    <mergeCell ref="A40:J40"/>
    <mergeCell ref="A6:A11"/>
    <mergeCell ref="A13:B13"/>
    <mergeCell ref="A15:B15"/>
    <mergeCell ref="A5:J5"/>
    <mergeCell ref="A1:J1"/>
    <mergeCell ref="A3:A4"/>
    <mergeCell ref="B3:B4"/>
    <mergeCell ref="C3:C4"/>
    <mergeCell ref="J3:J4"/>
    <mergeCell ref="E3:I3"/>
    <mergeCell ref="A2:J2"/>
  </mergeCells>
  <phoneticPr fontId="3" type="noConversion"/>
  <printOptions horizontalCentered="1"/>
  <pageMargins left="0.196850393700787" right="0.196850393700787" top="0.51" bottom="0.27" header="0.21" footer="0.17"/>
  <pageSetup paperSize="9" scale="82" orientation="landscape" r:id="rId1"/>
  <headerFooter alignWithMargins="0">
    <oddHeader>&amp;R&amp;"TH SarabunPSK,Bold"&amp;16แบบฟอร์ม สป.อว. IS-3</oddHeader>
    <oddFooter>&amp;C&amp;"TH SarabunPSK,Regular"&amp;14&amp;P</oddFooter>
  </headerFooter>
  <rowBreaks count="2" manualBreakCount="2">
    <brk id="11" max="23" man="1"/>
    <brk id="14" max="2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74"/>
  <sheetViews>
    <sheetView view="pageBreakPreview" zoomScale="90" zoomScaleSheetLayoutView="90" zoomScalePageLayoutView="90" workbookViewId="0">
      <pane ySplit="3" topLeftCell="A7" activePane="bottomLeft" state="frozen"/>
      <selection pane="bottomLeft" activeCell="B10" sqref="B10"/>
    </sheetView>
  </sheetViews>
  <sheetFormatPr defaultColWidth="9.1328125" defaultRowHeight="18"/>
  <cols>
    <col min="1" max="1" width="13.46484375" style="176" customWidth="1"/>
    <col min="2" max="2" width="60.6640625" style="176" customWidth="1"/>
    <col min="3" max="3" width="6.46484375" style="176" customWidth="1"/>
    <col min="4" max="4" width="9.46484375" style="273" customWidth="1"/>
    <col min="5" max="9" width="4.6640625" style="273" customWidth="1"/>
    <col min="10" max="12" width="6.6640625" style="273" customWidth="1"/>
    <col min="13" max="13" width="5.86328125" style="273" customWidth="1"/>
    <col min="14" max="19" width="4.6640625" style="273" customWidth="1"/>
    <col min="20" max="21" width="4.6640625" style="176" customWidth="1"/>
    <col min="22" max="22" width="7" style="176" customWidth="1"/>
    <col min="23" max="16384" width="9.1328125" style="176"/>
  </cols>
  <sheetData>
    <row r="1" spans="1:23" ht="29.25" customHeight="1">
      <c r="A1" s="1252" t="s">
        <v>364</v>
      </c>
      <c r="B1" s="1252"/>
      <c r="C1" s="1252"/>
      <c r="D1" s="1252"/>
      <c r="E1" s="1252"/>
      <c r="F1" s="1252"/>
      <c r="G1" s="1252"/>
      <c r="H1" s="1252"/>
      <c r="I1" s="1252"/>
      <c r="J1" s="1252"/>
      <c r="K1" s="1252"/>
      <c r="L1" s="1252"/>
      <c r="M1" s="1252"/>
      <c r="N1" s="1252"/>
      <c r="O1" s="1252"/>
      <c r="P1" s="1252"/>
      <c r="Q1" s="1252"/>
      <c r="R1" s="1252"/>
      <c r="S1" s="1252"/>
      <c r="T1" s="1252"/>
      <c r="U1" s="1252"/>
      <c r="V1" s="1252"/>
    </row>
    <row r="2" spans="1:23" s="179" customFormat="1" ht="18" customHeight="1">
      <c r="A2" s="1250" t="s">
        <v>146</v>
      </c>
      <c r="B2" s="1250" t="s">
        <v>5</v>
      </c>
      <c r="C2" s="1250" t="s">
        <v>147</v>
      </c>
      <c r="D2" s="177" t="s">
        <v>2</v>
      </c>
      <c r="E2" s="1258" t="s">
        <v>165</v>
      </c>
      <c r="F2" s="1259"/>
      <c r="G2" s="1259"/>
      <c r="H2" s="1259"/>
      <c r="I2" s="1259"/>
      <c r="J2" s="1259"/>
      <c r="K2" s="1259"/>
      <c r="L2" s="1259"/>
      <c r="M2" s="1259"/>
      <c r="N2" s="1259"/>
      <c r="O2" s="1259"/>
      <c r="P2" s="1259"/>
      <c r="Q2" s="1259"/>
      <c r="R2" s="1259"/>
      <c r="S2" s="1259"/>
      <c r="T2" s="1259"/>
      <c r="U2" s="178"/>
      <c r="V2" s="1250" t="s">
        <v>151</v>
      </c>
    </row>
    <row r="3" spans="1:23" ht="29.25" customHeight="1">
      <c r="A3" s="1251"/>
      <c r="B3" s="1251"/>
      <c r="C3" s="1251"/>
      <c r="D3" s="180" t="s">
        <v>154</v>
      </c>
      <c r="E3" s="181" t="s">
        <v>100</v>
      </c>
      <c r="F3" s="181" t="s">
        <v>12</v>
      </c>
      <c r="G3" s="181" t="s">
        <v>191</v>
      </c>
      <c r="H3" s="181" t="s">
        <v>13</v>
      </c>
      <c r="I3" s="181" t="s">
        <v>11</v>
      </c>
      <c r="J3" s="182" t="s">
        <v>315</v>
      </c>
      <c r="K3" s="182" t="s">
        <v>316</v>
      </c>
      <c r="L3" s="183" t="s">
        <v>317</v>
      </c>
      <c r="M3" s="181" t="s">
        <v>163</v>
      </c>
      <c r="N3" s="181" t="s">
        <v>174</v>
      </c>
      <c r="O3" s="181" t="s">
        <v>175</v>
      </c>
      <c r="P3" s="181" t="s">
        <v>14</v>
      </c>
      <c r="Q3" s="181" t="s">
        <v>143</v>
      </c>
      <c r="R3" s="181" t="s">
        <v>9</v>
      </c>
      <c r="S3" s="181" t="s">
        <v>172</v>
      </c>
      <c r="T3" s="184" t="s">
        <v>192</v>
      </c>
      <c r="U3" s="185" t="s">
        <v>235</v>
      </c>
      <c r="V3" s="1255"/>
    </row>
    <row r="4" spans="1:23" s="179" customFormat="1" ht="23.25" customHeight="1">
      <c r="A4" s="1253" t="s">
        <v>16</v>
      </c>
      <c r="B4" s="1254"/>
      <c r="C4" s="186">
        <f>SUM(C5:C27)</f>
        <v>38.5</v>
      </c>
      <c r="D4" s="187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</row>
    <row r="5" spans="1:23" ht="45" customHeight="1">
      <c r="A5" s="1039" t="s">
        <v>200</v>
      </c>
      <c r="B5" s="189" t="s">
        <v>333</v>
      </c>
      <c r="C5" s="190">
        <v>2</v>
      </c>
      <c r="D5" s="191" t="s">
        <v>394</v>
      </c>
      <c r="E5" s="112"/>
      <c r="F5" s="112"/>
      <c r="G5" s="112"/>
      <c r="H5" s="112" t="s">
        <v>116</v>
      </c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 t="s">
        <v>116</v>
      </c>
      <c r="T5" s="112"/>
      <c r="U5" s="112"/>
      <c r="V5" s="192"/>
      <c r="W5" s="193" t="s">
        <v>359</v>
      </c>
    </row>
    <row r="6" spans="1:23" ht="47.25" customHeight="1">
      <c r="A6" s="1040"/>
      <c r="B6" s="170" t="s">
        <v>352</v>
      </c>
      <c r="C6" s="194">
        <v>1.5</v>
      </c>
      <c r="D6" s="169" t="s">
        <v>301</v>
      </c>
      <c r="E6" s="113"/>
      <c r="F6" s="113"/>
      <c r="G6" s="113"/>
      <c r="H6" s="114"/>
      <c r="I6" s="114"/>
      <c r="J6" s="113"/>
      <c r="K6" s="113"/>
      <c r="L6" s="113"/>
      <c r="M6" s="113"/>
      <c r="N6" s="113"/>
      <c r="O6" s="113"/>
      <c r="P6" s="113"/>
      <c r="Q6" s="113"/>
      <c r="R6" s="113"/>
      <c r="S6" s="113" t="s">
        <v>116</v>
      </c>
      <c r="T6" s="113"/>
      <c r="U6" s="113"/>
      <c r="V6" s="195"/>
    </row>
    <row r="7" spans="1:23" ht="30" customHeight="1">
      <c r="A7" s="1040"/>
      <c r="B7" s="165" t="s">
        <v>328</v>
      </c>
      <c r="C7" s="196">
        <v>1.5</v>
      </c>
      <c r="D7" s="169" t="s">
        <v>302</v>
      </c>
      <c r="E7" s="113"/>
      <c r="F7" s="113"/>
      <c r="G7" s="113"/>
      <c r="H7" s="114"/>
      <c r="I7" s="114"/>
      <c r="J7" s="113"/>
      <c r="K7" s="113"/>
      <c r="L7" s="113"/>
      <c r="M7" s="113"/>
      <c r="N7" s="113"/>
      <c r="O7" s="113"/>
      <c r="P7" s="113"/>
      <c r="Q7" s="113"/>
      <c r="R7" s="113"/>
      <c r="S7" s="113" t="s">
        <v>116</v>
      </c>
      <c r="T7" s="113"/>
      <c r="U7" s="113"/>
      <c r="V7" s="195"/>
    </row>
    <row r="8" spans="1:23" ht="28.5" customHeight="1">
      <c r="A8" s="1040"/>
      <c r="B8" s="170" t="s">
        <v>329</v>
      </c>
      <c r="C8" s="196">
        <v>1.5</v>
      </c>
      <c r="D8" s="197" t="s">
        <v>303</v>
      </c>
      <c r="E8" s="115"/>
      <c r="F8" s="116"/>
      <c r="G8" s="117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 t="s">
        <v>116</v>
      </c>
      <c r="T8" s="113"/>
      <c r="U8" s="113"/>
      <c r="V8" s="195"/>
    </row>
    <row r="9" spans="1:23" ht="42.75" customHeight="1">
      <c r="A9" s="171"/>
      <c r="B9" s="165" t="s">
        <v>330</v>
      </c>
      <c r="C9" s="198">
        <v>2</v>
      </c>
      <c r="D9" s="199" t="s">
        <v>304</v>
      </c>
      <c r="E9" s="200"/>
      <c r="F9" s="201"/>
      <c r="G9" s="202"/>
      <c r="H9" s="113"/>
      <c r="I9" s="203"/>
      <c r="J9" s="204"/>
      <c r="K9" s="204"/>
      <c r="L9" s="204"/>
      <c r="M9" s="204"/>
      <c r="N9" s="113"/>
      <c r="O9" s="113"/>
      <c r="P9" s="113"/>
      <c r="Q9" s="113"/>
      <c r="R9" s="113"/>
      <c r="S9" s="113" t="s">
        <v>116</v>
      </c>
      <c r="T9" s="113"/>
      <c r="U9" s="113"/>
      <c r="V9" s="195"/>
    </row>
    <row r="10" spans="1:23" ht="42" customHeight="1">
      <c r="A10" s="171"/>
      <c r="B10" s="165" t="s">
        <v>331</v>
      </c>
      <c r="C10" s="196">
        <v>2</v>
      </c>
      <c r="D10" s="169" t="s">
        <v>305</v>
      </c>
      <c r="E10" s="200"/>
      <c r="F10" s="201"/>
      <c r="G10" s="202"/>
      <c r="H10" s="113"/>
      <c r="I10" s="203"/>
      <c r="J10" s="204"/>
      <c r="K10" s="204"/>
      <c r="L10" s="204"/>
      <c r="M10" s="204"/>
      <c r="N10" s="113"/>
      <c r="O10" s="113"/>
      <c r="P10" s="113"/>
      <c r="Q10" s="113"/>
      <c r="R10" s="113"/>
      <c r="S10" s="113" t="s">
        <v>116</v>
      </c>
      <c r="T10" s="113"/>
      <c r="U10" s="113"/>
      <c r="V10" s="195"/>
    </row>
    <row r="11" spans="1:23" ht="49.5" customHeight="1">
      <c r="A11" s="205"/>
      <c r="B11" s="170" t="s">
        <v>353</v>
      </c>
      <c r="C11" s="196">
        <v>1.5</v>
      </c>
      <c r="D11" s="198" t="s">
        <v>306</v>
      </c>
      <c r="E11" s="200"/>
      <c r="F11" s="201"/>
      <c r="G11" s="113"/>
      <c r="H11" s="113"/>
      <c r="I11" s="203"/>
      <c r="J11" s="204"/>
      <c r="K11" s="204"/>
      <c r="L11" s="204"/>
      <c r="M11" s="204"/>
      <c r="N11" s="113"/>
      <c r="O11" s="113"/>
      <c r="P11" s="113"/>
      <c r="Q11" s="113"/>
      <c r="R11" s="113"/>
      <c r="S11" s="113" t="s">
        <v>116</v>
      </c>
      <c r="T11" s="113"/>
      <c r="U11" s="113"/>
      <c r="V11" s="195"/>
    </row>
    <row r="12" spans="1:23" ht="45.75" customHeight="1">
      <c r="A12" s="171"/>
      <c r="B12" s="170" t="s">
        <v>332</v>
      </c>
      <c r="C12" s="196">
        <v>1.5</v>
      </c>
      <c r="D12" s="169" t="s">
        <v>307</v>
      </c>
      <c r="E12" s="117"/>
      <c r="F12" s="117"/>
      <c r="G12" s="113"/>
      <c r="H12" s="206" t="s">
        <v>116</v>
      </c>
      <c r="I12" s="203"/>
      <c r="J12" s="204"/>
      <c r="K12" s="204"/>
      <c r="L12" s="204"/>
      <c r="M12" s="204"/>
      <c r="N12" s="113"/>
      <c r="O12" s="113"/>
      <c r="P12" s="113"/>
      <c r="Q12" s="113"/>
      <c r="R12" s="113"/>
      <c r="S12" s="113"/>
      <c r="T12" s="113"/>
      <c r="U12" s="113"/>
      <c r="V12" s="195"/>
    </row>
    <row r="13" spans="1:23" ht="48" customHeight="1">
      <c r="A13" s="171"/>
      <c r="B13" s="207" t="s">
        <v>354</v>
      </c>
      <c r="C13" s="208">
        <v>1.5</v>
      </c>
      <c r="D13" s="163" t="s">
        <v>307</v>
      </c>
      <c r="E13" s="118"/>
      <c r="F13" s="118"/>
      <c r="G13" s="119"/>
      <c r="H13" s="119" t="s">
        <v>116</v>
      </c>
      <c r="I13" s="209"/>
      <c r="J13" s="210"/>
      <c r="K13" s="210"/>
      <c r="L13" s="210"/>
      <c r="M13" s="210"/>
      <c r="N13" s="119"/>
      <c r="O13" s="119"/>
      <c r="P13" s="119"/>
      <c r="Q13" s="119"/>
      <c r="R13" s="119"/>
      <c r="S13" s="119"/>
      <c r="T13" s="119"/>
      <c r="U13" s="119"/>
      <c r="V13" s="211"/>
    </row>
    <row r="14" spans="1:23" ht="39" customHeight="1">
      <c r="A14" s="1039" t="s">
        <v>209</v>
      </c>
      <c r="B14" s="162" t="s">
        <v>248</v>
      </c>
      <c r="C14" s="212">
        <v>1.5</v>
      </c>
      <c r="D14" s="175" t="s">
        <v>309</v>
      </c>
      <c r="E14" s="213"/>
      <c r="F14" s="174"/>
      <c r="G14" s="112" t="s">
        <v>116</v>
      </c>
      <c r="H14" s="214"/>
      <c r="I14" s="215"/>
      <c r="J14" s="216"/>
      <c r="K14" s="216"/>
      <c r="L14" s="216"/>
      <c r="M14" s="216"/>
      <c r="N14" s="112"/>
      <c r="O14" s="112"/>
      <c r="P14" s="112"/>
      <c r="Q14" s="112"/>
      <c r="R14" s="112"/>
      <c r="S14" s="112"/>
      <c r="T14" s="112"/>
      <c r="U14" s="112"/>
      <c r="V14" s="192"/>
    </row>
    <row r="15" spans="1:23" ht="62.25" customHeight="1">
      <c r="A15" s="1046"/>
      <c r="B15" s="167" t="s">
        <v>367</v>
      </c>
      <c r="C15" s="196">
        <v>1.5</v>
      </c>
      <c r="D15" s="169" t="s">
        <v>308</v>
      </c>
      <c r="E15" s="217"/>
      <c r="F15" s="121"/>
      <c r="G15" s="113" t="s">
        <v>116</v>
      </c>
      <c r="H15" s="113"/>
      <c r="I15" s="203"/>
      <c r="J15" s="204"/>
      <c r="K15" s="204"/>
      <c r="L15" s="204"/>
      <c r="M15" s="204"/>
      <c r="N15" s="113"/>
      <c r="O15" s="113"/>
      <c r="P15" s="113"/>
      <c r="Q15" s="113"/>
      <c r="R15" s="113"/>
      <c r="S15" s="113"/>
      <c r="T15" s="113"/>
      <c r="U15" s="113"/>
      <c r="V15" s="195"/>
    </row>
    <row r="16" spans="1:23" ht="46.5" customHeight="1">
      <c r="A16" s="1039" t="s">
        <v>198</v>
      </c>
      <c r="B16" s="165" t="s">
        <v>273</v>
      </c>
      <c r="C16" s="196">
        <v>1.5</v>
      </c>
      <c r="D16" s="218" t="s">
        <v>167</v>
      </c>
      <c r="E16" s="113"/>
      <c r="F16" s="113"/>
      <c r="G16" s="120"/>
      <c r="H16" s="113"/>
      <c r="I16" s="121" t="s">
        <v>116</v>
      </c>
      <c r="J16" s="120"/>
      <c r="K16" s="120"/>
      <c r="L16" s="120"/>
      <c r="M16" s="120"/>
      <c r="N16" s="120"/>
      <c r="O16" s="120"/>
      <c r="P16" s="120"/>
      <c r="Q16" s="120"/>
      <c r="R16" s="120"/>
      <c r="S16" s="113"/>
      <c r="T16" s="120"/>
      <c r="U16" s="120"/>
      <c r="V16" s="219"/>
    </row>
    <row r="17" spans="1:22" ht="72" customHeight="1">
      <c r="A17" s="1046"/>
      <c r="B17" s="160" t="s">
        <v>237</v>
      </c>
      <c r="C17" s="208">
        <v>2</v>
      </c>
      <c r="D17" s="163" t="s">
        <v>169</v>
      </c>
      <c r="E17" s="122"/>
      <c r="F17" s="122"/>
      <c r="G17" s="119" t="s">
        <v>116</v>
      </c>
      <c r="H17" s="119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220"/>
    </row>
    <row r="18" spans="1:22" ht="43.5" customHeight="1">
      <c r="A18" s="1039" t="s">
        <v>199</v>
      </c>
      <c r="B18" s="162" t="s">
        <v>285</v>
      </c>
      <c r="C18" s="212">
        <v>2</v>
      </c>
      <c r="D18" s="190" t="s">
        <v>310</v>
      </c>
      <c r="E18" s="123"/>
      <c r="F18" s="123"/>
      <c r="G18" s="123"/>
      <c r="H18" s="112" t="s">
        <v>116</v>
      </c>
      <c r="I18" s="112"/>
      <c r="J18" s="112"/>
      <c r="K18" s="112"/>
      <c r="L18" s="112"/>
      <c r="M18" s="123"/>
      <c r="N18" s="123"/>
      <c r="O18" s="123"/>
      <c r="P18" s="123"/>
      <c r="Q18" s="123"/>
      <c r="R18" s="123"/>
      <c r="S18" s="112"/>
      <c r="T18" s="123"/>
      <c r="U18" s="123"/>
      <c r="V18" s="192"/>
    </row>
    <row r="19" spans="1:22" ht="45" customHeight="1">
      <c r="A19" s="1040"/>
      <c r="B19" s="168" t="s">
        <v>286</v>
      </c>
      <c r="C19" s="196">
        <v>2</v>
      </c>
      <c r="D19" s="169" t="s">
        <v>311</v>
      </c>
      <c r="E19" s="124"/>
      <c r="F19" s="125"/>
      <c r="G19" s="117"/>
      <c r="H19" s="113" t="s">
        <v>116</v>
      </c>
      <c r="I19" s="126"/>
      <c r="J19" s="117"/>
      <c r="K19" s="117"/>
      <c r="L19" s="117"/>
      <c r="M19" s="117"/>
      <c r="N19" s="117"/>
      <c r="O19" s="117"/>
      <c r="P19" s="117"/>
      <c r="Q19" s="117"/>
      <c r="R19" s="117"/>
      <c r="S19" s="113"/>
      <c r="T19" s="117"/>
      <c r="U19" s="117"/>
      <c r="V19" s="195"/>
    </row>
    <row r="20" spans="1:22" ht="45.75" customHeight="1">
      <c r="A20" s="1040"/>
      <c r="B20" s="167" t="s">
        <v>274</v>
      </c>
      <c r="C20" s="196">
        <v>2</v>
      </c>
      <c r="D20" s="169" t="s">
        <v>226</v>
      </c>
      <c r="E20" s="113"/>
      <c r="F20" s="113"/>
      <c r="G20" s="113"/>
      <c r="H20" s="113" t="s">
        <v>116</v>
      </c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95"/>
    </row>
    <row r="21" spans="1:22" ht="64.5" customHeight="1">
      <c r="A21" s="1040"/>
      <c r="B21" s="167" t="s">
        <v>275</v>
      </c>
      <c r="C21" s="196">
        <v>2</v>
      </c>
      <c r="D21" s="169" t="s">
        <v>312</v>
      </c>
      <c r="E21" s="117"/>
      <c r="F21" s="117"/>
      <c r="G21" s="117"/>
      <c r="H21" s="113" t="s">
        <v>116</v>
      </c>
      <c r="I21" s="113"/>
      <c r="J21" s="113"/>
      <c r="K21" s="113"/>
      <c r="L21" s="113"/>
      <c r="M21" s="117"/>
      <c r="N21" s="117"/>
      <c r="O21" s="117"/>
      <c r="P21" s="117"/>
      <c r="Q21" s="117"/>
      <c r="R21" s="117"/>
      <c r="S21" s="113"/>
      <c r="T21" s="117"/>
      <c r="U21" s="117"/>
      <c r="V21" s="195"/>
    </row>
    <row r="22" spans="1:22" ht="45" customHeight="1">
      <c r="A22" s="171"/>
      <c r="B22" s="167" t="s">
        <v>276</v>
      </c>
      <c r="C22" s="196">
        <v>1.5</v>
      </c>
      <c r="D22" s="169" t="s">
        <v>167</v>
      </c>
      <c r="E22" s="113" t="s">
        <v>116</v>
      </c>
      <c r="F22" s="113" t="s">
        <v>116</v>
      </c>
      <c r="G22" s="113" t="s">
        <v>116</v>
      </c>
      <c r="H22" s="113"/>
      <c r="I22" s="113" t="s">
        <v>116</v>
      </c>
      <c r="J22" s="113" t="s">
        <v>116</v>
      </c>
      <c r="K22" s="113" t="s">
        <v>116</v>
      </c>
      <c r="L22" s="113"/>
      <c r="M22" s="113" t="s">
        <v>116</v>
      </c>
      <c r="N22" s="113" t="s">
        <v>116</v>
      </c>
      <c r="O22" s="113" t="s">
        <v>116</v>
      </c>
      <c r="P22" s="113" t="s">
        <v>116</v>
      </c>
      <c r="Q22" s="113"/>
      <c r="R22" s="113" t="s">
        <v>116</v>
      </c>
      <c r="S22" s="113"/>
      <c r="T22" s="113" t="s">
        <v>116</v>
      </c>
      <c r="U22" s="117"/>
      <c r="V22" s="195"/>
    </row>
    <row r="23" spans="1:22" ht="45" customHeight="1">
      <c r="A23" s="171"/>
      <c r="B23" s="167" t="s">
        <v>277</v>
      </c>
      <c r="C23" s="198">
        <v>1.5</v>
      </c>
      <c r="D23" s="169" t="s">
        <v>187</v>
      </c>
      <c r="E23" s="117"/>
      <c r="F23" s="117"/>
      <c r="G23" s="117"/>
      <c r="H23" s="113"/>
      <c r="I23" s="113" t="s">
        <v>116</v>
      </c>
      <c r="J23" s="113" t="s">
        <v>116</v>
      </c>
      <c r="K23" s="113" t="s">
        <v>116</v>
      </c>
      <c r="L23" s="113" t="s">
        <v>116</v>
      </c>
      <c r="M23" s="117"/>
      <c r="N23" s="117"/>
      <c r="O23" s="117"/>
      <c r="P23" s="117"/>
      <c r="Q23" s="117"/>
      <c r="R23" s="117"/>
      <c r="S23" s="113"/>
      <c r="T23" s="117"/>
      <c r="U23" s="117"/>
      <c r="V23" s="195"/>
    </row>
    <row r="24" spans="1:22" ht="42" customHeight="1">
      <c r="A24" s="171"/>
      <c r="B24" s="167" t="s">
        <v>278</v>
      </c>
      <c r="C24" s="198">
        <v>2</v>
      </c>
      <c r="D24" s="169" t="s">
        <v>313</v>
      </c>
      <c r="E24" s="117"/>
      <c r="F24" s="117"/>
      <c r="G24" s="117"/>
      <c r="H24" s="113" t="s">
        <v>116</v>
      </c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27" t="s">
        <v>116</v>
      </c>
      <c r="T24" s="117"/>
      <c r="U24" s="117"/>
      <c r="V24" s="195"/>
    </row>
    <row r="25" spans="1:22" ht="45" customHeight="1">
      <c r="A25" s="159"/>
      <c r="B25" s="159" t="s">
        <v>279</v>
      </c>
      <c r="C25" s="221">
        <v>2</v>
      </c>
      <c r="D25" s="163" t="s">
        <v>314</v>
      </c>
      <c r="E25" s="118"/>
      <c r="F25" s="118"/>
      <c r="G25" s="118"/>
      <c r="H25" s="119" t="s">
        <v>116</v>
      </c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9"/>
      <c r="T25" s="118"/>
      <c r="U25" s="118"/>
      <c r="V25" s="211"/>
    </row>
    <row r="26" spans="1:22" ht="75" customHeight="1">
      <c r="A26" s="1039" t="s">
        <v>197</v>
      </c>
      <c r="B26" s="222" t="s">
        <v>287</v>
      </c>
      <c r="C26" s="223">
        <v>1</v>
      </c>
      <c r="D26" s="224" t="s">
        <v>356</v>
      </c>
      <c r="E26" s="128"/>
      <c r="F26" s="129"/>
      <c r="G26" s="130"/>
      <c r="H26" s="131"/>
      <c r="I26" s="132"/>
      <c r="J26" s="130"/>
      <c r="K26" s="130"/>
      <c r="L26" s="130"/>
      <c r="M26" s="130"/>
      <c r="N26" s="131" t="s">
        <v>116</v>
      </c>
      <c r="O26" s="130"/>
      <c r="P26" s="130"/>
      <c r="Q26" s="130"/>
      <c r="R26" s="130"/>
      <c r="S26" s="131"/>
      <c r="T26" s="130"/>
      <c r="U26" s="130"/>
      <c r="V26" s="225"/>
    </row>
    <row r="27" spans="1:22" ht="46.5" customHeight="1">
      <c r="A27" s="1046"/>
      <c r="B27" s="226" t="s">
        <v>355</v>
      </c>
      <c r="C27" s="227">
        <v>1</v>
      </c>
      <c r="D27" s="161" t="s">
        <v>170</v>
      </c>
      <c r="E27" s="133"/>
      <c r="F27" s="134"/>
      <c r="G27" s="135"/>
      <c r="H27" s="136"/>
      <c r="I27" s="137"/>
      <c r="J27" s="135"/>
      <c r="K27" s="135"/>
      <c r="L27" s="135"/>
      <c r="M27" s="135"/>
      <c r="N27" s="136" t="s">
        <v>116</v>
      </c>
      <c r="O27" s="135"/>
      <c r="P27" s="135"/>
      <c r="Q27" s="135"/>
      <c r="R27" s="135"/>
      <c r="S27" s="136"/>
      <c r="T27" s="135"/>
      <c r="U27" s="135"/>
      <c r="V27" s="228"/>
    </row>
    <row r="28" spans="1:22" ht="24.75" customHeight="1">
      <c r="A28" s="1256" t="s">
        <v>22</v>
      </c>
      <c r="B28" s="1257"/>
      <c r="C28" s="229">
        <f>SUM(C29)</f>
        <v>5</v>
      </c>
      <c r="D28" s="230"/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  <c r="R28" s="231"/>
      <c r="S28" s="231"/>
      <c r="T28" s="231"/>
      <c r="U28" s="231"/>
      <c r="V28" s="232"/>
    </row>
    <row r="29" spans="1:22" ht="111" customHeight="1">
      <c r="A29" s="164" t="s">
        <v>204</v>
      </c>
      <c r="B29" s="164" t="s">
        <v>214</v>
      </c>
      <c r="C29" s="233">
        <v>5</v>
      </c>
      <c r="D29" s="233" t="s">
        <v>170</v>
      </c>
      <c r="E29" s="138" t="s">
        <v>116</v>
      </c>
      <c r="F29" s="138" t="s">
        <v>116</v>
      </c>
      <c r="G29" s="138" t="s">
        <v>116</v>
      </c>
      <c r="H29" s="138" t="s">
        <v>116</v>
      </c>
      <c r="I29" s="138" t="s">
        <v>116</v>
      </c>
      <c r="J29" s="138" t="s">
        <v>116</v>
      </c>
      <c r="K29" s="138" t="s">
        <v>116</v>
      </c>
      <c r="L29" s="138" t="s">
        <v>116</v>
      </c>
      <c r="M29" s="138" t="s">
        <v>116</v>
      </c>
      <c r="N29" s="138" t="s">
        <v>116</v>
      </c>
      <c r="O29" s="138" t="s">
        <v>116</v>
      </c>
      <c r="P29" s="138" t="s">
        <v>116</v>
      </c>
      <c r="Q29" s="138" t="s">
        <v>116</v>
      </c>
      <c r="R29" s="138" t="s">
        <v>116</v>
      </c>
      <c r="S29" s="138" t="s">
        <v>116</v>
      </c>
      <c r="T29" s="138" t="s">
        <v>116</v>
      </c>
      <c r="U29" s="138" t="s">
        <v>116</v>
      </c>
      <c r="V29" s="164"/>
    </row>
    <row r="30" spans="1:22" ht="22.5" customHeight="1">
      <c r="A30" s="1256" t="s">
        <v>162</v>
      </c>
      <c r="B30" s="1257"/>
      <c r="C30" s="229">
        <f>C31+C32+C33+C34+C35+C36+C37+C38+C39+C40+C41+C42+C43+C44+C45+C46+C47+C48+C49+C50+C51+C53+C56+C52+C59+C60</f>
        <v>40</v>
      </c>
      <c r="D30" s="230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1"/>
      <c r="S30" s="231"/>
      <c r="T30" s="231"/>
      <c r="U30" s="231"/>
      <c r="V30" s="232"/>
    </row>
    <row r="31" spans="1:22" ht="19.5" customHeight="1">
      <c r="A31" s="1039" t="s">
        <v>205</v>
      </c>
      <c r="B31" s="189" t="s">
        <v>288</v>
      </c>
      <c r="C31" s="175">
        <v>2</v>
      </c>
      <c r="D31" s="175" t="s">
        <v>168</v>
      </c>
      <c r="E31" s="112" t="s">
        <v>116</v>
      </c>
      <c r="F31" s="112" t="s">
        <v>116</v>
      </c>
      <c r="G31" s="112" t="s">
        <v>116</v>
      </c>
      <c r="H31" s="112" t="s">
        <v>116</v>
      </c>
      <c r="I31" s="112" t="s">
        <v>116</v>
      </c>
      <c r="J31" s="112" t="s">
        <v>116</v>
      </c>
      <c r="K31" s="112" t="s">
        <v>116</v>
      </c>
      <c r="L31" s="112" t="s">
        <v>116</v>
      </c>
      <c r="M31" s="112" t="s">
        <v>116</v>
      </c>
      <c r="N31" s="112" t="s">
        <v>116</v>
      </c>
      <c r="O31" s="112" t="s">
        <v>116</v>
      </c>
      <c r="P31" s="112" t="s">
        <v>116</v>
      </c>
      <c r="Q31" s="112"/>
      <c r="R31" s="112" t="s">
        <v>116</v>
      </c>
      <c r="S31" s="112"/>
      <c r="T31" s="112" t="s">
        <v>116</v>
      </c>
      <c r="U31" s="112"/>
      <c r="V31" s="139"/>
    </row>
    <row r="32" spans="1:22" ht="20.25" customHeight="1">
      <c r="A32" s="1040"/>
      <c r="B32" s="168" t="s">
        <v>215</v>
      </c>
      <c r="C32" s="169">
        <v>2</v>
      </c>
      <c r="D32" s="169" t="s">
        <v>168</v>
      </c>
      <c r="E32" s="140"/>
      <c r="F32" s="140"/>
      <c r="G32" s="113"/>
      <c r="H32" s="113" t="s">
        <v>116</v>
      </c>
      <c r="I32" s="140"/>
      <c r="J32" s="140"/>
      <c r="K32" s="140"/>
      <c r="L32" s="140"/>
      <c r="M32" s="140"/>
      <c r="N32" s="113"/>
      <c r="O32" s="140"/>
      <c r="P32" s="140"/>
      <c r="Q32" s="140"/>
      <c r="R32" s="140"/>
      <c r="S32" s="140"/>
      <c r="T32" s="140"/>
      <c r="U32" s="140"/>
      <c r="V32" s="140"/>
    </row>
    <row r="33" spans="1:22" ht="21.75" customHeight="1">
      <c r="A33" s="1040"/>
      <c r="B33" s="168" t="s">
        <v>216</v>
      </c>
      <c r="C33" s="169">
        <v>2</v>
      </c>
      <c r="D33" s="169" t="s">
        <v>168</v>
      </c>
      <c r="E33" s="113" t="s">
        <v>116</v>
      </c>
      <c r="F33" s="113" t="s">
        <v>116</v>
      </c>
      <c r="G33" s="140"/>
      <c r="H33" s="113" t="s">
        <v>116</v>
      </c>
      <c r="I33" s="113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</row>
    <row r="34" spans="1:22" ht="38.25" customHeight="1">
      <c r="A34" s="171"/>
      <c r="B34" s="168" t="s">
        <v>222</v>
      </c>
      <c r="C34" s="169">
        <v>2</v>
      </c>
      <c r="D34" s="169" t="s">
        <v>168</v>
      </c>
      <c r="E34" s="113"/>
      <c r="F34" s="113"/>
      <c r="G34" s="140"/>
      <c r="H34" s="113"/>
      <c r="I34" s="113" t="s">
        <v>116</v>
      </c>
      <c r="J34" s="113" t="s">
        <v>116</v>
      </c>
      <c r="K34" s="113" t="s">
        <v>116</v>
      </c>
      <c r="L34" s="113" t="s">
        <v>116</v>
      </c>
      <c r="M34" s="140"/>
      <c r="N34" s="140"/>
      <c r="O34" s="140"/>
      <c r="P34" s="140"/>
      <c r="Q34" s="140"/>
      <c r="R34" s="140"/>
      <c r="S34" s="140"/>
      <c r="T34" s="140"/>
      <c r="U34" s="140"/>
      <c r="V34" s="140"/>
    </row>
    <row r="35" spans="1:22" ht="22.5" customHeight="1">
      <c r="A35" s="171"/>
      <c r="B35" s="168" t="s">
        <v>217</v>
      </c>
      <c r="C35" s="169">
        <v>2</v>
      </c>
      <c r="D35" s="169" t="s">
        <v>168</v>
      </c>
      <c r="E35" s="140"/>
      <c r="F35" s="113"/>
      <c r="G35" s="113" t="s">
        <v>116</v>
      </c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</row>
    <row r="36" spans="1:22" ht="21.75" customHeight="1">
      <c r="A36" s="171"/>
      <c r="B36" s="168" t="s">
        <v>218</v>
      </c>
      <c r="C36" s="169">
        <v>2</v>
      </c>
      <c r="D36" s="169" t="s">
        <v>168</v>
      </c>
      <c r="E36" s="140"/>
      <c r="F36" s="140"/>
      <c r="G36" s="113" t="s">
        <v>116</v>
      </c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</row>
    <row r="37" spans="1:22" ht="21.75" customHeight="1">
      <c r="A37" s="171"/>
      <c r="B37" s="168" t="s">
        <v>219</v>
      </c>
      <c r="C37" s="169">
        <v>2</v>
      </c>
      <c r="D37" s="169" t="s">
        <v>168</v>
      </c>
      <c r="E37" s="140"/>
      <c r="F37" s="140"/>
      <c r="G37" s="113" t="s">
        <v>116</v>
      </c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</row>
    <row r="38" spans="1:22" ht="39.75" customHeight="1">
      <c r="A38" s="234"/>
      <c r="B38" s="168" t="s">
        <v>220</v>
      </c>
      <c r="C38" s="169">
        <v>2</v>
      </c>
      <c r="D38" s="169" t="s">
        <v>168</v>
      </c>
      <c r="E38" s="140"/>
      <c r="F38" s="140"/>
      <c r="G38" s="113" t="s">
        <v>116</v>
      </c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</row>
    <row r="39" spans="1:22" ht="39.75" customHeight="1">
      <c r="A39" s="234"/>
      <c r="B39" s="168" t="s">
        <v>289</v>
      </c>
      <c r="C39" s="169">
        <v>5</v>
      </c>
      <c r="D39" s="169" t="s">
        <v>168</v>
      </c>
      <c r="E39" s="140"/>
      <c r="F39" s="140"/>
      <c r="G39" s="140"/>
      <c r="H39" s="113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1" t="s">
        <v>116</v>
      </c>
      <c r="T39" s="141"/>
      <c r="U39" s="141"/>
      <c r="V39" s="140"/>
    </row>
    <row r="40" spans="1:22" ht="41.25" customHeight="1">
      <c r="A40" s="234"/>
      <c r="B40" s="235" t="s">
        <v>221</v>
      </c>
      <c r="C40" s="169">
        <v>1</v>
      </c>
      <c r="D40" s="169" t="s">
        <v>168</v>
      </c>
      <c r="E40" s="140"/>
      <c r="F40" s="140"/>
      <c r="G40" s="140"/>
      <c r="H40" s="113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1" t="s">
        <v>116</v>
      </c>
      <c r="T40" s="141"/>
      <c r="U40" s="141"/>
      <c r="V40" s="140"/>
    </row>
    <row r="41" spans="1:22" ht="39" customHeight="1">
      <c r="A41" s="234"/>
      <c r="B41" s="235" t="s">
        <v>290</v>
      </c>
      <c r="C41" s="169">
        <v>2</v>
      </c>
      <c r="D41" s="169" t="s">
        <v>168</v>
      </c>
      <c r="E41" s="140"/>
      <c r="F41" s="140"/>
      <c r="G41" s="141"/>
      <c r="H41" s="141" t="s">
        <v>116</v>
      </c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1"/>
      <c r="U41" s="141"/>
      <c r="V41" s="142"/>
    </row>
    <row r="42" spans="1:22" ht="21" customHeight="1">
      <c r="A42" s="234"/>
      <c r="B42" s="168" t="s">
        <v>291</v>
      </c>
      <c r="C42" s="169">
        <v>1.5</v>
      </c>
      <c r="D42" s="169" t="s">
        <v>168</v>
      </c>
      <c r="E42" s="140"/>
      <c r="F42" s="140"/>
      <c r="G42" s="141"/>
      <c r="H42" s="141"/>
      <c r="I42" s="113" t="s">
        <v>116</v>
      </c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1"/>
      <c r="U42" s="141"/>
      <c r="V42" s="142"/>
    </row>
    <row r="43" spans="1:22" ht="39" customHeight="1">
      <c r="A43" s="234"/>
      <c r="B43" s="170" t="s">
        <v>292</v>
      </c>
      <c r="C43" s="169">
        <v>1.5</v>
      </c>
      <c r="D43" s="169" t="s">
        <v>168</v>
      </c>
      <c r="E43" s="140"/>
      <c r="F43" s="140"/>
      <c r="G43" s="141"/>
      <c r="H43" s="113"/>
      <c r="I43" s="141" t="s">
        <v>116</v>
      </c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1"/>
      <c r="U43" s="141"/>
      <c r="V43" s="142"/>
    </row>
    <row r="44" spans="1:22" ht="37.5" customHeight="1">
      <c r="A44" s="234"/>
      <c r="B44" s="168" t="s">
        <v>293</v>
      </c>
      <c r="C44" s="169">
        <v>1.5</v>
      </c>
      <c r="D44" s="169" t="s">
        <v>168</v>
      </c>
      <c r="E44" s="140"/>
      <c r="F44" s="140"/>
      <c r="G44" s="141"/>
      <c r="H44" s="141"/>
      <c r="I44" s="141" t="s">
        <v>116</v>
      </c>
      <c r="J44" s="140"/>
      <c r="K44" s="140"/>
      <c r="L44" s="140"/>
      <c r="M44" s="140"/>
      <c r="N44" s="140"/>
      <c r="O44" s="140"/>
      <c r="P44" s="140"/>
      <c r="Q44" s="140"/>
      <c r="R44" s="140"/>
      <c r="S44" s="113"/>
      <c r="T44" s="141"/>
      <c r="U44" s="141"/>
      <c r="V44" s="142"/>
    </row>
    <row r="45" spans="1:22" ht="21.75" customHeight="1">
      <c r="A45" s="234"/>
      <c r="B45" s="170" t="s">
        <v>294</v>
      </c>
      <c r="C45" s="169">
        <v>1.5</v>
      </c>
      <c r="D45" s="169" t="s">
        <v>168</v>
      </c>
      <c r="E45" s="140"/>
      <c r="F45" s="140"/>
      <c r="G45" s="141" t="s">
        <v>116</v>
      </c>
      <c r="H45" s="141"/>
      <c r="I45" s="141"/>
      <c r="J45" s="140"/>
      <c r="K45" s="140"/>
      <c r="L45" s="140"/>
      <c r="M45" s="140"/>
      <c r="N45" s="141"/>
      <c r="O45" s="140"/>
      <c r="P45" s="140"/>
      <c r="Q45" s="140"/>
      <c r="R45" s="140"/>
      <c r="S45" s="140"/>
      <c r="T45" s="141"/>
      <c r="U45" s="141"/>
      <c r="V45" s="142"/>
    </row>
    <row r="46" spans="1:22" ht="39.75" customHeight="1">
      <c r="A46" s="234"/>
      <c r="B46" s="170" t="s">
        <v>295</v>
      </c>
      <c r="C46" s="169">
        <v>1.5</v>
      </c>
      <c r="D46" s="169" t="s">
        <v>168</v>
      </c>
      <c r="E46" s="140"/>
      <c r="F46" s="140"/>
      <c r="G46" s="141"/>
      <c r="H46" s="141" t="s">
        <v>116</v>
      </c>
      <c r="I46" s="140"/>
      <c r="J46" s="140"/>
      <c r="K46" s="140"/>
      <c r="L46" s="140"/>
      <c r="M46" s="140"/>
      <c r="N46" s="141"/>
      <c r="O46" s="140"/>
      <c r="P46" s="140"/>
      <c r="Q46" s="140"/>
      <c r="R46" s="140"/>
      <c r="S46" s="113"/>
      <c r="T46" s="141"/>
      <c r="U46" s="141"/>
      <c r="V46" s="142"/>
    </row>
    <row r="47" spans="1:22" ht="42" customHeight="1">
      <c r="A47" s="234"/>
      <c r="B47" s="170" t="s">
        <v>296</v>
      </c>
      <c r="C47" s="169">
        <v>1.5</v>
      </c>
      <c r="D47" s="169" t="s">
        <v>168</v>
      </c>
      <c r="E47" s="140"/>
      <c r="F47" s="140"/>
      <c r="G47" s="141"/>
      <c r="H47" s="141"/>
      <c r="I47" s="140"/>
      <c r="J47" s="140"/>
      <c r="K47" s="140"/>
      <c r="L47" s="140"/>
      <c r="M47" s="140"/>
      <c r="N47" s="141"/>
      <c r="O47" s="140"/>
      <c r="P47" s="140"/>
      <c r="Q47" s="140"/>
      <c r="R47" s="140"/>
      <c r="S47" s="113" t="s">
        <v>116</v>
      </c>
      <c r="T47" s="141"/>
      <c r="U47" s="141"/>
      <c r="V47" s="142"/>
    </row>
    <row r="48" spans="1:22" ht="42" customHeight="1">
      <c r="A48" s="234"/>
      <c r="B48" s="170" t="s">
        <v>297</v>
      </c>
      <c r="C48" s="169">
        <v>1</v>
      </c>
      <c r="D48" s="169" t="s">
        <v>168</v>
      </c>
      <c r="E48" s="140"/>
      <c r="F48" s="140"/>
      <c r="G48" s="141"/>
      <c r="H48" s="141" t="s">
        <v>116</v>
      </c>
      <c r="I48" s="140"/>
      <c r="J48" s="140"/>
      <c r="K48" s="140"/>
      <c r="L48" s="140"/>
      <c r="M48" s="140"/>
      <c r="N48" s="141"/>
      <c r="O48" s="140"/>
      <c r="P48" s="140"/>
      <c r="Q48" s="140"/>
      <c r="R48" s="140"/>
      <c r="S48" s="113"/>
      <c r="T48" s="141"/>
      <c r="U48" s="141"/>
      <c r="V48" s="142"/>
    </row>
    <row r="49" spans="1:22" ht="21.75" customHeight="1">
      <c r="A49" s="234"/>
      <c r="B49" s="170" t="s">
        <v>298</v>
      </c>
      <c r="C49" s="169">
        <v>1</v>
      </c>
      <c r="D49" s="169" t="s">
        <v>168</v>
      </c>
      <c r="E49" s="140"/>
      <c r="F49" s="140"/>
      <c r="G49" s="141"/>
      <c r="H49" s="141" t="s">
        <v>116</v>
      </c>
      <c r="I49" s="140"/>
      <c r="J49" s="140"/>
      <c r="K49" s="140"/>
      <c r="L49" s="140"/>
      <c r="M49" s="140"/>
      <c r="N49" s="141"/>
      <c r="O49" s="140"/>
      <c r="P49" s="140"/>
      <c r="Q49" s="140"/>
      <c r="R49" s="140"/>
      <c r="S49" s="113"/>
      <c r="T49" s="141"/>
      <c r="U49" s="141"/>
      <c r="V49" s="142"/>
    </row>
    <row r="50" spans="1:22" ht="21.75" customHeight="1">
      <c r="A50" s="234"/>
      <c r="B50" s="170" t="s">
        <v>299</v>
      </c>
      <c r="C50" s="169">
        <v>0.5</v>
      </c>
      <c r="D50" s="169" t="s">
        <v>168</v>
      </c>
      <c r="E50" s="140"/>
      <c r="F50" s="140"/>
      <c r="G50" s="141"/>
      <c r="H50" s="141"/>
      <c r="I50" s="140"/>
      <c r="J50" s="140"/>
      <c r="K50" s="140"/>
      <c r="L50" s="140"/>
      <c r="M50" s="140"/>
      <c r="N50" s="141"/>
      <c r="O50" s="140"/>
      <c r="P50" s="140"/>
      <c r="Q50" s="140"/>
      <c r="R50" s="140"/>
      <c r="S50" s="127" t="s">
        <v>116</v>
      </c>
      <c r="T50" s="141"/>
      <c r="U50" s="141"/>
      <c r="V50" s="142"/>
    </row>
    <row r="51" spans="1:22" ht="24.75" customHeight="1">
      <c r="A51" s="236"/>
      <c r="B51" s="207" t="s">
        <v>300</v>
      </c>
      <c r="C51" s="163">
        <v>1</v>
      </c>
      <c r="D51" s="163" t="s">
        <v>168</v>
      </c>
      <c r="E51" s="143"/>
      <c r="F51" s="143"/>
      <c r="G51" s="144"/>
      <c r="H51" s="144" t="s">
        <v>116</v>
      </c>
      <c r="I51" s="143"/>
      <c r="J51" s="143"/>
      <c r="K51" s="143"/>
      <c r="L51" s="143"/>
      <c r="M51" s="143"/>
      <c r="N51" s="144"/>
      <c r="O51" s="143"/>
      <c r="P51" s="143"/>
      <c r="Q51" s="143"/>
      <c r="R51" s="143"/>
      <c r="S51" s="119"/>
      <c r="T51" s="144"/>
      <c r="U51" s="144"/>
      <c r="V51" s="145"/>
    </row>
    <row r="52" spans="1:22" ht="28.5" customHeight="1">
      <c r="A52" s="1039" t="s">
        <v>210</v>
      </c>
      <c r="B52" s="237" t="s">
        <v>211</v>
      </c>
      <c r="C52" s="175">
        <v>0.5</v>
      </c>
      <c r="D52" s="175" t="s">
        <v>168</v>
      </c>
      <c r="E52" s="112" t="s">
        <v>116</v>
      </c>
      <c r="F52" s="139"/>
      <c r="G52" s="139"/>
      <c r="H52" s="112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23"/>
    </row>
    <row r="53" spans="1:22" ht="25.5" customHeight="1">
      <c r="A53" s="1040"/>
      <c r="B53" s="168" t="s">
        <v>229</v>
      </c>
      <c r="C53" s="198">
        <f>SUM(C54:C55)</f>
        <v>1</v>
      </c>
      <c r="D53" s="198"/>
      <c r="E53" s="141" t="s">
        <v>116</v>
      </c>
      <c r="F53" s="238"/>
      <c r="G53" s="239"/>
      <c r="H53" s="239"/>
      <c r="I53" s="238"/>
      <c r="J53" s="238"/>
      <c r="K53" s="238"/>
      <c r="L53" s="238"/>
      <c r="M53" s="238"/>
      <c r="N53" s="239"/>
      <c r="O53" s="239"/>
      <c r="P53" s="239"/>
      <c r="Q53" s="239"/>
      <c r="R53" s="238"/>
      <c r="S53" s="239"/>
      <c r="T53" s="239"/>
      <c r="U53" s="239"/>
      <c r="V53" s="240"/>
    </row>
    <row r="54" spans="1:22" ht="27" customHeight="1">
      <c r="A54" s="1040"/>
      <c r="B54" s="241" t="s">
        <v>230</v>
      </c>
      <c r="C54" s="198">
        <v>0.5</v>
      </c>
      <c r="D54" s="242" t="s">
        <v>227</v>
      </c>
      <c r="E54" s="243" t="s">
        <v>116</v>
      </c>
      <c r="F54" s="244"/>
      <c r="G54" s="244"/>
      <c r="H54" s="244"/>
      <c r="I54" s="244"/>
      <c r="J54" s="244"/>
      <c r="K54" s="244"/>
      <c r="L54" s="244"/>
      <c r="M54" s="244"/>
      <c r="N54" s="244"/>
      <c r="O54" s="244"/>
      <c r="P54" s="244"/>
      <c r="Q54" s="244"/>
      <c r="R54" s="244"/>
      <c r="S54" s="244"/>
      <c r="T54" s="244"/>
      <c r="U54" s="244"/>
      <c r="V54" s="117"/>
    </row>
    <row r="55" spans="1:22" ht="24.75" customHeight="1">
      <c r="A55" s="1040"/>
      <c r="B55" s="241" t="s">
        <v>231</v>
      </c>
      <c r="C55" s="198">
        <v>0.5</v>
      </c>
      <c r="D55" s="242" t="s">
        <v>228</v>
      </c>
      <c r="E55" s="243" t="s">
        <v>116</v>
      </c>
      <c r="F55" s="244"/>
      <c r="G55" s="244"/>
      <c r="H55" s="244"/>
      <c r="I55" s="244"/>
      <c r="J55" s="244"/>
      <c r="K55" s="244"/>
      <c r="L55" s="244"/>
      <c r="M55" s="244"/>
      <c r="N55" s="244"/>
      <c r="O55" s="244"/>
      <c r="P55" s="244"/>
      <c r="Q55" s="244"/>
      <c r="R55" s="244"/>
      <c r="S55" s="244"/>
      <c r="T55" s="244"/>
      <c r="U55" s="244"/>
      <c r="V55" s="117"/>
    </row>
    <row r="56" spans="1:22" ht="24.75" customHeight="1">
      <c r="A56" s="205"/>
      <c r="B56" s="241" t="s">
        <v>223</v>
      </c>
      <c r="C56" s="198">
        <v>1</v>
      </c>
      <c r="D56" s="242" t="s">
        <v>168</v>
      </c>
      <c r="E56" s="243" t="s">
        <v>116</v>
      </c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4"/>
      <c r="Q56" s="244"/>
      <c r="R56" s="244"/>
      <c r="S56" s="244"/>
      <c r="T56" s="244"/>
      <c r="U56" s="244"/>
      <c r="V56" s="117"/>
    </row>
    <row r="57" spans="1:22" ht="45" customHeight="1">
      <c r="A57" s="205"/>
      <c r="B57" s="245" t="s">
        <v>232</v>
      </c>
      <c r="C57" s="198">
        <v>0.5</v>
      </c>
      <c r="D57" s="169" t="s">
        <v>168</v>
      </c>
      <c r="E57" s="243" t="s">
        <v>116</v>
      </c>
      <c r="F57" s="141"/>
      <c r="G57" s="141"/>
      <c r="H57" s="246"/>
      <c r="I57" s="247"/>
      <c r="J57" s="248"/>
      <c r="K57" s="248"/>
      <c r="L57" s="248"/>
      <c r="M57" s="248"/>
      <c r="N57" s="248"/>
      <c r="O57" s="249"/>
      <c r="P57" s="244"/>
      <c r="Q57" s="244"/>
      <c r="R57" s="244"/>
      <c r="S57" s="244"/>
      <c r="T57" s="244"/>
      <c r="U57" s="244"/>
      <c r="V57" s="117"/>
    </row>
    <row r="58" spans="1:22" ht="44.25" customHeight="1">
      <c r="A58" s="205"/>
      <c r="B58" s="245" t="s">
        <v>224</v>
      </c>
      <c r="C58" s="198">
        <v>0.5</v>
      </c>
      <c r="D58" s="169" t="s">
        <v>168</v>
      </c>
      <c r="E58" s="243" t="s">
        <v>116</v>
      </c>
      <c r="F58" s="141"/>
      <c r="G58" s="141"/>
      <c r="H58" s="246"/>
      <c r="I58" s="247"/>
      <c r="J58" s="248"/>
      <c r="K58" s="248"/>
      <c r="L58" s="248"/>
      <c r="M58" s="248"/>
      <c r="N58" s="248"/>
      <c r="O58" s="249"/>
      <c r="P58" s="244"/>
      <c r="Q58" s="244"/>
      <c r="R58" s="244"/>
      <c r="S58" s="244"/>
      <c r="T58" s="244"/>
      <c r="U58" s="244"/>
      <c r="V58" s="117"/>
    </row>
    <row r="59" spans="1:22" s="258" customFormat="1" ht="27" customHeight="1">
      <c r="A59" s="250"/>
      <c r="B59" s="251" t="s">
        <v>225</v>
      </c>
      <c r="C59" s="198">
        <v>0.5</v>
      </c>
      <c r="D59" s="169" t="s">
        <v>168</v>
      </c>
      <c r="E59" s="243" t="s">
        <v>116</v>
      </c>
      <c r="F59" s="252"/>
      <c r="G59" s="253"/>
      <c r="H59" s="254"/>
      <c r="I59" s="255"/>
      <c r="J59" s="256"/>
      <c r="K59" s="256"/>
      <c r="L59" s="256"/>
      <c r="M59" s="256"/>
      <c r="N59" s="256"/>
      <c r="O59" s="257"/>
      <c r="P59" s="238"/>
      <c r="Q59" s="238"/>
      <c r="R59" s="238"/>
      <c r="S59" s="238"/>
      <c r="T59" s="238"/>
      <c r="U59" s="238"/>
      <c r="V59" s="240"/>
    </row>
    <row r="60" spans="1:22" ht="28.5" customHeight="1">
      <c r="A60" s="160"/>
      <c r="B60" s="160" t="s">
        <v>212</v>
      </c>
      <c r="C60" s="221">
        <v>0.5</v>
      </c>
      <c r="D60" s="259" t="s">
        <v>168</v>
      </c>
      <c r="E60" s="260" t="s">
        <v>116</v>
      </c>
      <c r="F60" s="261"/>
      <c r="G60" s="261"/>
      <c r="H60" s="261"/>
      <c r="I60" s="261"/>
      <c r="J60" s="261"/>
      <c r="K60" s="261"/>
      <c r="L60" s="261"/>
      <c r="M60" s="261"/>
      <c r="N60" s="261"/>
      <c r="O60" s="261"/>
      <c r="P60" s="261"/>
      <c r="Q60" s="261"/>
      <c r="R60" s="261"/>
      <c r="S60" s="261"/>
      <c r="T60" s="261"/>
      <c r="U60" s="261"/>
      <c r="V60" s="118"/>
    </row>
    <row r="61" spans="1:22" ht="26.25" customHeight="1">
      <c r="A61" s="1253" t="s">
        <v>161</v>
      </c>
      <c r="B61" s="1254"/>
      <c r="C61" s="262">
        <f>SUM(C62:C66)</f>
        <v>15</v>
      </c>
      <c r="D61" s="230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  <c r="R61" s="231"/>
      <c r="S61" s="231"/>
      <c r="T61" s="231"/>
      <c r="U61" s="231"/>
      <c r="V61" s="232"/>
    </row>
    <row r="62" spans="1:22" ht="44.25" customHeight="1">
      <c r="A62" s="1039" t="s">
        <v>208</v>
      </c>
      <c r="B62" s="237" t="s">
        <v>318</v>
      </c>
      <c r="C62" s="263">
        <v>2</v>
      </c>
      <c r="D62" s="175" t="s">
        <v>236</v>
      </c>
      <c r="E62" s="112"/>
      <c r="F62" s="264" t="s">
        <v>116</v>
      </c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23"/>
    </row>
    <row r="63" spans="1:22" ht="45.75" customHeight="1">
      <c r="A63" s="1040"/>
      <c r="B63" s="165" t="s">
        <v>368</v>
      </c>
      <c r="C63" s="198">
        <v>3</v>
      </c>
      <c r="D63" s="169" t="s">
        <v>168</v>
      </c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243"/>
      <c r="P63" s="243"/>
      <c r="Q63" s="113"/>
      <c r="R63" s="113"/>
      <c r="S63" s="127" t="s">
        <v>116</v>
      </c>
      <c r="T63" s="113"/>
      <c r="U63" s="113"/>
      <c r="V63" s="117"/>
    </row>
    <row r="64" spans="1:22" ht="38.25" customHeight="1">
      <c r="A64" s="171"/>
      <c r="B64" s="245" t="s">
        <v>369</v>
      </c>
      <c r="C64" s="198">
        <v>3</v>
      </c>
      <c r="D64" s="169" t="s">
        <v>168</v>
      </c>
      <c r="E64" s="113"/>
      <c r="F64" s="113" t="s">
        <v>116</v>
      </c>
      <c r="G64" s="113"/>
      <c r="H64" s="113"/>
      <c r="I64" s="113"/>
      <c r="J64" s="113"/>
      <c r="K64" s="113"/>
      <c r="L64" s="113"/>
      <c r="M64" s="113"/>
      <c r="N64" s="113"/>
      <c r="O64" s="243"/>
      <c r="P64" s="243"/>
      <c r="Q64" s="113" t="s">
        <v>116</v>
      </c>
      <c r="R64" s="113"/>
      <c r="S64" s="113"/>
      <c r="T64" s="113"/>
      <c r="U64" s="113"/>
      <c r="V64" s="117"/>
    </row>
    <row r="65" spans="1:22" ht="29.25" customHeight="1">
      <c r="A65" s="171"/>
      <c r="B65" s="245" t="s">
        <v>213</v>
      </c>
      <c r="C65" s="198">
        <v>2</v>
      </c>
      <c r="D65" s="169" t="s">
        <v>168</v>
      </c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243" t="s">
        <v>116</v>
      </c>
      <c r="U65" s="243"/>
      <c r="V65" s="117"/>
    </row>
    <row r="66" spans="1:22" ht="27" customHeight="1">
      <c r="A66" s="265"/>
      <c r="B66" s="165" t="s">
        <v>284</v>
      </c>
      <c r="C66" s="169">
        <v>5</v>
      </c>
      <c r="D66" s="169" t="s">
        <v>168</v>
      </c>
      <c r="E66" s="113"/>
      <c r="F66" s="243"/>
      <c r="G66" s="243"/>
      <c r="H66" s="113"/>
      <c r="I66" s="113"/>
      <c r="J66" s="113"/>
      <c r="K66" s="113"/>
      <c r="L66" s="113"/>
      <c r="M66" s="113"/>
      <c r="N66" s="243"/>
      <c r="O66" s="243" t="s">
        <v>116</v>
      </c>
      <c r="P66" s="113"/>
      <c r="Q66" s="113"/>
      <c r="R66" s="113"/>
      <c r="S66" s="113"/>
      <c r="T66" s="243"/>
      <c r="U66" s="113"/>
      <c r="V66" s="117"/>
    </row>
    <row r="67" spans="1:22" ht="26.25" customHeight="1">
      <c r="A67" s="266"/>
      <c r="B67" s="266" t="s">
        <v>3</v>
      </c>
      <c r="C67" s="183">
        <f>SUM(C4,C28,C30,C61)</f>
        <v>98.5</v>
      </c>
      <c r="D67" s="267"/>
      <c r="E67" s="268"/>
      <c r="F67" s="268"/>
      <c r="G67" s="268"/>
      <c r="H67" s="268"/>
      <c r="I67" s="268"/>
      <c r="J67" s="268"/>
      <c r="K67" s="268"/>
      <c r="L67" s="268"/>
      <c r="M67" s="268"/>
      <c r="N67" s="268"/>
      <c r="O67" s="268"/>
      <c r="P67" s="268"/>
      <c r="Q67" s="268"/>
      <c r="R67" s="268"/>
      <c r="S67" s="268"/>
      <c r="T67" s="268"/>
      <c r="U67" s="268"/>
      <c r="V67" s="269"/>
    </row>
    <row r="68" spans="1:22" ht="25.5" customHeight="1">
      <c r="A68" s="270" t="s">
        <v>395</v>
      </c>
      <c r="B68" s="271"/>
      <c r="C68" s="271"/>
      <c r="D68" s="271"/>
      <c r="E68" s="271"/>
      <c r="F68" s="271"/>
      <c r="G68" s="271"/>
      <c r="H68" s="271"/>
      <c r="I68" s="272"/>
      <c r="J68" s="272"/>
      <c r="K68" s="272"/>
      <c r="L68" s="272"/>
      <c r="M68" s="272"/>
      <c r="N68" s="272"/>
      <c r="O68" s="272"/>
      <c r="P68" s="272"/>
      <c r="Q68" s="272"/>
      <c r="R68" s="272"/>
    </row>
    <row r="69" spans="1:22" ht="21.75" customHeight="1">
      <c r="A69" s="274" t="s">
        <v>177</v>
      </c>
      <c r="B69" s="173"/>
      <c r="C69" s="173"/>
      <c r="D69" s="173"/>
      <c r="E69" s="173"/>
      <c r="F69" s="173"/>
      <c r="G69" s="173"/>
      <c r="H69" s="173"/>
      <c r="I69" s="172"/>
      <c r="J69" s="172"/>
      <c r="K69" s="172"/>
      <c r="L69" s="172"/>
      <c r="M69" s="172"/>
      <c r="N69" s="172"/>
      <c r="O69" s="172"/>
      <c r="P69" s="172"/>
      <c r="Q69" s="172"/>
      <c r="R69" s="172"/>
    </row>
    <row r="70" spans="1:22" ht="26.25" customHeight="1">
      <c r="A70" s="274" t="s">
        <v>166</v>
      </c>
      <c r="B70" s="173"/>
      <c r="C70" s="173"/>
      <c r="D70" s="173"/>
      <c r="E70" s="173"/>
      <c r="F70" s="173"/>
      <c r="G70" s="173"/>
      <c r="H70" s="173"/>
      <c r="I70" s="173"/>
      <c r="J70" s="173"/>
      <c r="K70" s="173"/>
      <c r="L70" s="173"/>
      <c r="M70" s="173"/>
      <c r="N70" s="173"/>
      <c r="O70" s="173"/>
      <c r="P70" s="173"/>
      <c r="Q70" s="173"/>
      <c r="R70" s="173"/>
    </row>
    <row r="71" spans="1:22" ht="21" customHeight="1">
      <c r="A71" s="275" t="s">
        <v>359</v>
      </c>
      <c r="B71" s="173"/>
      <c r="C71" s="173"/>
      <c r="D71" s="173"/>
      <c r="E71" s="173"/>
      <c r="F71" s="173"/>
      <c r="G71" s="173"/>
      <c r="H71" s="173"/>
      <c r="I71" s="173"/>
      <c r="J71" s="173"/>
      <c r="K71" s="173"/>
      <c r="L71" s="173"/>
      <c r="M71" s="173"/>
      <c r="N71" s="173"/>
      <c r="O71" s="173"/>
      <c r="P71" s="173"/>
      <c r="Q71" s="173"/>
      <c r="R71" s="173"/>
      <c r="S71" s="173"/>
    </row>
    <row r="72" spans="1:22" ht="21" customHeight="1">
      <c r="D72" s="176"/>
      <c r="E72" s="176"/>
      <c r="F72" s="176"/>
      <c r="G72" s="176"/>
      <c r="H72" s="176"/>
      <c r="I72" s="176"/>
      <c r="J72" s="176"/>
      <c r="K72" s="176"/>
      <c r="L72" s="176"/>
      <c r="M72" s="176"/>
      <c r="N72" s="176"/>
      <c r="O72" s="176"/>
      <c r="P72" s="176"/>
      <c r="Q72" s="176"/>
      <c r="R72" s="176"/>
      <c r="S72" s="176"/>
    </row>
    <row r="73" spans="1:22" ht="20.25" customHeight="1"/>
    <row r="74" spans="1:22" ht="20.25" customHeight="1"/>
  </sheetData>
  <mergeCells count="18">
    <mergeCell ref="A1:V1"/>
    <mergeCell ref="A16:A17"/>
    <mergeCell ref="A61:B61"/>
    <mergeCell ref="V2:V3"/>
    <mergeCell ref="A4:B4"/>
    <mergeCell ref="A28:B28"/>
    <mergeCell ref="A30:B30"/>
    <mergeCell ref="A52:A55"/>
    <mergeCell ref="A31:A33"/>
    <mergeCell ref="E2:T2"/>
    <mergeCell ref="A14:A15"/>
    <mergeCell ref="A18:A21"/>
    <mergeCell ref="A5:A8"/>
    <mergeCell ref="A62:A63"/>
    <mergeCell ref="A2:A3"/>
    <mergeCell ref="B2:B3"/>
    <mergeCell ref="C2:C3"/>
    <mergeCell ref="A26:A27"/>
  </mergeCells>
  <phoneticPr fontId="3" type="noConversion"/>
  <printOptions horizontalCentered="1"/>
  <pageMargins left="0.19685039370078741" right="0.19685039370078741" top="0.39370078740157483" bottom="0.27559055118110237" header="0.23622047244094491" footer="7.874015748031496E-2"/>
  <pageSetup paperSize="9" scale="75" orientation="landscape" r:id="rId1"/>
  <headerFooter alignWithMargins="0">
    <oddHeader>&amp;R&amp;"Arial,Bold"แบบฟอร์ม สป. IS-3</oddHeader>
    <oddFooter>&amp;C&amp;"TH SarabunIT๙,ธรรมดา"&amp;14สป.วท. 6/&amp;P&amp;R&amp;"TH SarabunIT๙,ธรรมดา"&amp;14สำนักนโยบายและยุทธศาสตร์ สป.วท. -พฤศจิกายน 2561</oddFooter>
  </headerFooter>
  <rowBreaks count="3" manualBreakCount="3">
    <brk id="17" max="21" man="1"/>
    <brk id="29" max="21" man="1"/>
    <brk id="51" max="21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16"/>
  <sheetViews>
    <sheetView workbookViewId="0">
      <selection activeCell="N12" sqref="N12"/>
    </sheetView>
  </sheetViews>
  <sheetFormatPr defaultColWidth="9.1328125" defaultRowHeight="21"/>
  <cols>
    <col min="1" max="1" width="35.6640625" style="5" customWidth="1"/>
    <col min="2" max="12" width="8.33203125" style="5" customWidth="1"/>
    <col min="13" max="16384" width="9.1328125" style="5"/>
  </cols>
  <sheetData>
    <row r="1" spans="1:12">
      <c r="A1" s="1264" t="s">
        <v>118</v>
      </c>
      <c r="B1" s="1264"/>
      <c r="C1" s="1264"/>
      <c r="D1" s="1264"/>
      <c r="E1" s="1264"/>
      <c r="F1" s="1264"/>
      <c r="G1" s="1264"/>
      <c r="H1" s="1264"/>
      <c r="I1" s="1264"/>
      <c r="J1" s="1264"/>
      <c r="K1" s="1264"/>
      <c r="L1" s="1264"/>
    </row>
    <row r="2" spans="1:1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>
      <c r="A3" s="1260" t="s">
        <v>5</v>
      </c>
      <c r="B3" s="1263" t="s">
        <v>14</v>
      </c>
      <c r="C3" s="1265" t="s">
        <v>9</v>
      </c>
      <c r="D3" s="1261" t="s">
        <v>143</v>
      </c>
      <c r="E3" s="1265" t="s">
        <v>10</v>
      </c>
      <c r="F3" s="1263" t="s">
        <v>100</v>
      </c>
      <c r="G3" s="1265" t="s">
        <v>12</v>
      </c>
      <c r="H3" s="1263" t="s">
        <v>8</v>
      </c>
      <c r="I3" s="1265" t="s">
        <v>13</v>
      </c>
      <c r="J3" s="1263" t="s">
        <v>11</v>
      </c>
      <c r="K3" s="1265" t="s">
        <v>113</v>
      </c>
      <c r="L3" s="1263" t="s">
        <v>114</v>
      </c>
    </row>
    <row r="4" spans="1:12">
      <c r="A4" s="1260"/>
      <c r="B4" s="1263"/>
      <c r="C4" s="1265"/>
      <c r="D4" s="1262"/>
      <c r="E4" s="1265"/>
      <c r="F4" s="1263"/>
      <c r="G4" s="1265"/>
      <c r="H4" s="1263"/>
      <c r="I4" s="1265"/>
      <c r="J4" s="1263"/>
      <c r="K4" s="1265"/>
      <c r="L4" s="1263"/>
    </row>
    <row r="5" spans="1:12">
      <c r="A5" s="11" t="s">
        <v>16</v>
      </c>
      <c r="B5" s="23"/>
      <c r="C5" s="24"/>
      <c r="D5" s="24"/>
      <c r="E5" s="24"/>
      <c r="F5" s="24"/>
      <c r="G5" s="24"/>
      <c r="H5" s="24"/>
      <c r="I5" s="24"/>
      <c r="J5" s="24"/>
      <c r="K5" s="24"/>
      <c r="L5" s="25"/>
    </row>
    <row r="6" spans="1:12" ht="22.5" customHeight="1">
      <c r="A6" s="15" t="s">
        <v>91</v>
      </c>
      <c r="B6" s="6" t="s">
        <v>116</v>
      </c>
      <c r="C6" s="36" t="s">
        <v>116</v>
      </c>
      <c r="D6" s="6" t="s">
        <v>142</v>
      </c>
      <c r="E6" s="36" t="s">
        <v>116</v>
      </c>
      <c r="F6" s="6" t="s">
        <v>142</v>
      </c>
      <c r="G6" s="36" t="s">
        <v>142</v>
      </c>
      <c r="H6" s="6" t="s">
        <v>116</v>
      </c>
      <c r="I6" s="36" t="s">
        <v>142</v>
      </c>
      <c r="J6" s="6" t="s">
        <v>116</v>
      </c>
      <c r="K6" s="36" t="s">
        <v>142</v>
      </c>
      <c r="L6" s="6" t="s">
        <v>142</v>
      </c>
    </row>
    <row r="7" spans="1:12">
      <c r="A7" s="10" t="s">
        <v>101</v>
      </c>
      <c r="B7" s="3" t="s">
        <v>139</v>
      </c>
      <c r="C7" s="37" t="s">
        <v>139</v>
      </c>
      <c r="D7" s="3"/>
      <c r="E7" s="37" t="s">
        <v>140</v>
      </c>
      <c r="F7" s="3"/>
      <c r="G7" s="37"/>
      <c r="H7" s="3" t="s">
        <v>117</v>
      </c>
      <c r="I7" s="37"/>
      <c r="J7" s="3" t="s">
        <v>141</v>
      </c>
      <c r="K7" s="37"/>
      <c r="L7" s="3"/>
    </row>
    <row r="8" spans="1:12">
      <c r="A8" s="15" t="s">
        <v>127</v>
      </c>
      <c r="B8" s="6" t="s">
        <v>116</v>
      </c>
      <c r="C8" s="36" t="s">
        <v>116</v>
      </c>
      <c r="D8" s="6" t="s">
        <v>142</v>
      </c>
      <c r="E8" s="36" t="s">
        <v>116</v>
      </c>
      <c r="F8" s="6" t="s">
        <v>142</v>
      </c>
      <c r="G8" s="36" t="s">
        <v>142</v>
      </c>
      <c r="H8" s="6" t="s">
        <v>116</v>
      </c>
      <c r="I8" s="36" t="s">
        <v>142</v>
      </c>
      <c r="J8" s="6" t="s">
        <v>116</v>
      </c>
      <c r="K8" s="36" t="s">
        <v>142</v>
      </c>
      <c r="L8" s="6" t="s">
        <v>142</v>
      </c>
    </row>
    <row r="9" spans="1:12">
      <c r="A9" s="8" t="s">
        <v>128</v>
      </c>
      <c r="B9" s="3"/>
      <c r="C9" s="37"/>
      <c r="D9" s="3"/>
      <c r="E9" s="37"/>
      <c r="F9" s="3"/>
      <c r="G9" s="37"/>
      <c r="H9" s="3"/>
      <c r="I9" s="37"/>
      <c r="J9" s="3"/>
      <c r="K9" s="37"/>
      <c r="L9" s="3"/>
    </row>
    <row r="10" spans="1:12">
      <c r="A10" s="19" t="s">
        <v>92</v>
      </c>
      <c r="B10" s="6" t="s">
        <v>142</v>
      </c>
      <c r="C10" s="36" t="s">
        <v>142</v>
      </c>
      <c r="D10" s="6" t="s">
        <v>142</v>
      </c>
      <c r="E10" s="36" t="s">
        <v>142</v>
      </c>
      <c r="F10" s="6" t="s">
        <v>142</v>
      </c>
      <c r="G10" s="36" t="s">
        <v>142</v>
      </c>
      <c r="H10" s="6" t="s">
        <v>142</v>
      </c>
      <c r="I10" s="36" t="s">
        <v>142</v>
      </c>
      <c r="J10" s="6" t="s">
        <v>116</v>
      </c>
      <c r="K10" s="36" t="s">
        <v>142</v>
      </c>
      <c r="L10" s="6" t="s">
        <v>142</v>
      </c>
    </row>
    <row r="11" spans="1:12">
      <c r="A11" s="17" t="s">
        <v>27</v>
      </c>
      <c r="B11" s="1"/>
      <c r="C11" s="38"/>
      <c r="D11" s="1"/>
      <c r="E11" s="38"/>
      <c r="F11" s="1"/>
      <c r="G11" s="38"/>
      <c r="H11" s="1"/>
      <c r="I11" s="38"/>
      <c r="J11" s="1"/>
      <c r="K11" s="38"/>
      <c r="L11" s="1"/>
    </row>
    <row r="12" spans="1:12">
      <c r="A12" s="19" t="s">
        <v>38</v>
      </c>
      <c r="B12" s="6" t="s">
        <v>142</v>
      </c>
      <c r="C12" s="36" t="s">
        <v>142</v>
      </c>
      <c r="D12" s="6" t="s">
        <v>142</v>
      </c>
      <c r="E12" s="36" t="s">
        <v>142</v>
      </c>
      <c r="F12" s="6" t="s">
        <v>142</v>
      </c>
      <c r="G12" s="36" t="s">
        <v>142</v>
      </c>
      <c r="H12" s="6" t="s">
        <v>142</v>
      </c>
      <c r="I12" s="36" t="s">
        <v>142</v>
      </c>
      <c r="J12" s="6" t="s">
        <v>116</v>
      </c>
      <c r="K12" s="36" t="s">
        <v>142</v>
      </c>
      <c r="L12" s="6" t="s">
        <v>142</v>
      </c>
    </row>
    <row r="13" spans="1:12">
      <c r="A13" s="9" t="s">
        <v>39</v>
      </c>
      <c r="B13" s="3"/>
      <c r="C13" s="37"/>
      <c r="D13" s="3"/>
      <c r="E13" s="37"/>
      <c r="F13" s="3"/>
      <c r="G13" s="37"/>
      <c r="H13" s="3"/>
      <c r="I13" s="37"/>
      <c r="J13" s="3"/>
      <c r="K13" s="37"/>
      <c r="L13" s="3"/>
    </row>
    <row r="14" spans="1:12">
      <c r="A14" s="9" t="s">
        <v>40</v>
      </c>
      <c r="B14" s="3"/>
      <c r="C14" s="37"/>
      <c r="D14" s="3"/>
      <c r="E14" s="37"/>
      <c r="F14" s="3"/>
      <c r="G14" s="37"/>
      <c r="H14" s="3"/>
      <c r="I14" s="37"/>
      <c r="J14" s="3"/>
      <c r="K14" s="37"/>
      <c r="L14" s="3"/>
    </row>
    <row r="15" spans="1:12">
      <c r="A15" s="20" t="s">
        <v>41</v>
      </c>
      <c r="B15" s="1"/>
      <c r="C15" s="38"/>
      <c r="D15" s="1"/>
      <c r="E15" s="38"/>
      <c r="F15" s="1"/>
      <c r="G15" s="38"/>
      <c r="H15" s="1"/>
      <c r="I15" s="38"/>
      <c r="J15" s="1"/>
      <c r="K15" s="38"/>
      <c r="L15" s="1"/>
    </row>
    <row r="16" spans="1:12">
      <c r="A16" s="15" t="s">
        <v>93</v>
      </c>
      <c r="B16" s="6" t="s">
        <v>142</v>
      </c>
      <c r="C16" s="36" t="s">
        <v>142</v>
      </c>
      <c r="D16" s="6" t="s">
        <v>142</v>
      </c>
      <c r="E16" s="36" t="s">
        <v>142</v>
      </c>
      <c r="F16" s="6" t="s">
        <v>142</v>
      </c>
      <c r="G16" s="36" t="s">
        <v>116</v>
      </c>
      <c r="H16" s="6" t="s">
        <v>142</v>
      </c>
      <c r="I16" s="36" t="s">
        <v>142</v>
      </c>
      <c r="J16" s="6" t="s">
        <v>142</v>
      </c>
      <c r="K16" s="36" t="s">
        <v>142</v>
      </c>
      <c r="L16" s="6" t="s">
        <v>142</v>
      </c>
    </row>
    <row r="17" spans="1:12">
      <c r="A17" s="9" t="s">
        <v>19</v>
      </c>
      <c r="B17" s="1"/>
      <c r="C17" s="38"/>
      <c r="D17" s="1"/>
      <c r="E17" s="38"/>
      <c r="F17" s="1"/>
      <c r="G17" s="38"/>
      <c r="H17" s="1"/>
      <c r="I17" s="38"/>
      <c r="J17" s="1"/>
      <c r="K17" s="38"/>
      <c r="L17" s="1"/>
    </row>
    <row r="18" spans="1:12">
      <c r="A18" s="7" t="s">
        <v>44</v>
      </c>
      <c r="B18" s="6" t="s">
        <v>142</v>
      </c>
      <c r="C18" s="36" t="s">
        <v>142</v>
      </c>
      <c r="D18" s="6" t="s">
        <v>142</v>
      </c>
      <c r="E18" s="36" t="s">
        <v>142</v>
      </c>
      <c r="F18" s="6" t="s">
        <v>142</v>
      </c>
      <c r="G18" s="36" t="s">
        <v>142</v>
      </c>
      <c r="H18" s="6" t="s">
        <v>116</v>
      </c>
      <c r="I18" s="36" t="s">
        <v>142</v>
      </c>
      <c r="J18" s="6" t="s">
        <v>142</v>
      </c>
      <c r="K18" s="36" t="s">
        <v>142</v>
      </c>
      <c r="L18" s="6" t="s">
        <v>142</v>
      </c>
    </row>
    <row r="19" spans="1:12">
      <c r="A19" s="8" t="s">
        <v>42</v>
      </c>
      <c r="B19" s="3"/>
      <c r="C19" s="37"/>
      <c r="D19" s="3"/>
      <c r="E19" s="37"/>
      <c r="F19" s="3"/>
      <c r="G19" s="37"/>
      <c r="H19" s="3"/>
      <c r="I19" s="37"/>
      <c r="J19" s="3"/>
      <c r="K19" s="37"/>
      <c r="L19" s="3"/>
    </row>
    <row r="20" spans="1:12">
      <c r="A20" s="18" t="s">
        <v>43</v>
      </c>
      <c r="B20" s="1"/>
      <c r="C20" s="38"/>
      <c r="D20" s="1"/>
      <c r="E20" s="38"/>
      <c r="F20" s="1"/>
      <c r="G20" s="38"/>
      <c r="H20" s="1"/>
      <c r="I20" s="38"/>
      <c r="J20" s="1"/>
      <c r="K20" s="38"/>
      <c r="L20" s="1"/>
    </row>
    <row r="21" spans="1:12">
      <c r="A21" s="7" t="s">
        <v>49</v>
      </c>
      <c r="B21" s="6" t="s">
        <v>116</v>
      </c>
      <c r="C21" s="36" t="s">
        <v>142</v>
      </c>
      <c r="D21" s="6" t="s">
        <v>142</v>
      </c>
      <c r="E21" s="36" t="s">
        <v>142</v>
      </c>
      <c r="F21" s="6" t="s">
        <v>142</v>
      </c>
      <c r="G21" s="36" t="s">
        <v>142</v>
      </c>
      <c r="H21" s="6" t="s">
        <v>142</v>
      </c>
      <c r="I21" s="36" t="s">
        <v>142</v>
      </c>
      <c r="J21" s="6" t="s">
        <v>142</v>
      </c>
      <c r="K21" s="36" t="s">
        <v>142</v>
      </c>
      <c r="L21" s="6" t="s">
        <v>142</v>
      </c>
    </row>
    <row r="22" spans="1:12">
      <c r="A22" s="2" t="s">
        <v>45</v>
      </c>
      <c r="B22" s="3"/>
      <c r="C22" s="37"/>
      <c r="D22" s="3"/>
      <c r="E22" s="37"/>
      <c r="F22" s="3"/>
      <c r="G22" s="37"/>
      <c r="H22" s="3"/>
      <c r="I22" s="37"/>
      <c r="J22" s="3"/>
      <c r="K22" s="37"/>
      <c r="L22" s="3"/>
    </row>
    <row r="23" spans="1:12">
      <c r="A23" s="2" t="s">
        <v>46</v>
      </c>
      <c r="B23" s="3"/>
      <c r="C23" s="37"/>
      <c r="D23" s="3"/>
      <c r="E23" s="37"/>
      <c r="F23" s="3"/>
      <c r="G23" s="37"/>
      <c r="H23" s="3"/>
      <c r="I23" s="37"/>
      <c r="J23" s="3"/>
      <c r="K23" s="37"/>
      <c r="L23" s="3"/>
    </row>
    <row r="24" spans="1:12">
      <c r="A24" s="2" t="s">
        <v>47</v>
      </c>
      <c r="B24" s="3"/>
      <c r="C24" s="37"/>
      <c r="D24" s="3"/>
      <c r="E24" s="37"/>
      <c r="F24" s="3"/>
      <c r="G24" s="37"/>
      <c r="H24" s="3"/>
      <c r="I24" s="37"/>
      <c r="J24" s="3"/>
      <c r="K24" s="37"/>
      <c r="L24" s="3"/>
    </row>
    <row r="25" spans="1:12">
      <c r="A25" s="21" t="s">
        <v>48</v>
      </c>
      <c r="B25" s="1"/>
      <c r="C25" s="38"/>
      <c r="D25" s="1"/>
      <c r="E25" s="38"/>
      <c r="F25" s="1"/>
      <c r="G25" s="38"/>
      <c r="H25" s="1"/>
      <c r="I25" s="38"/>
      <c r="J25" s="1"/>
      <c r="K25" s="38"/>
      <c r="L25" s="1"/>
    </row>
    <row r="26" spans="1:12">
      <c r="A26" s="4" t="s">
        <v>97</v>
      </c>
      <c r="B26" s="14" t="s">
        <v>142</v>
      </c>
      <c r="C26" s="39" t="s">
        <v>142</v>
      </c>
      <c r="D26" s="14" t="s">
        <v>142</v>
      </c>
      <c r="E26" s="39" t="s">
        <v>142</v>
      </c>
      <c r="F26" s="14" t="s">
        <v>142</v>
      </c>
      <c r="G26" s="39" t="s">
        <v>142</v>
      </c>
      <c r="H26" s="6" t="s">
        <v>116</v>
      </c>
      <c r="I26" s="39" t="s">
        <v>142</v>
      </c>
      <c r="J26" s="14" t="s">
        <v>142</v>
      </c>
      <c r="K26" s="39" t="s">
        <v>142</v>
      </c>
      <c r="L26" s="14" t="s">
        <v>142</v>
      </c>
    </row>
    <row r="27" spans="1:12">
      <c r="A27" s="7" t="s">
        <v>98</v>
      </c>
      <c r="B27" s="3"/>
      <c r="C27" s="37"/>
      <c r="D27" s="3"/>
      <c r="E27" s="37"/>
      <c r="F27" s="3"/>
      <c r="G27" s="37"/>
      <c r="H27" s="6" t="s">
        <v>116</v>
      </c>
      <c r="I27" s="37"/>
      <c r="J27" s="3"/>
      <c r="K27" s="37"/>
      <c r="L27" s="3"/>
    </row>
    <row r="28" spans="1:12">
      <c r="A28" s="2" t="s">
        <v>99</v>
      </c>
      <c r="B28" s="1"/>
      <c r="C28" s="38"/>
      <c r="D28" s="1"/>
      <c r="E28" s="38"/>
      <c r="F28" s="1"/>
      <c r="G28" s="38"/>
      <c r="H28" s="1"/>
      <c r="I28" s="38"/>
      <c r="J28" s="1"/>
      <c r="K28" s="38"/>
      <c r="L28" s="1"/>
    </row>
    <row r="29" spans="1:12">
      <c r="A29" s="19" t="s">
        <v>50</v>
      </c>
      <c r="B29" s="6" t="s">
        <v>142</v>
      </c>
      <c r="C29" s="36" t="s">
        <v>142</v>
      </c>
      <c r="D29" s="6" t="s">
        <v>142</v>
      </c>
      <c r="E29" s="36" t="s">
        <v>142</v>
      </c>
      <c r="F29" s="6" t="s">
        <v>142</v>
      </c>
      <c r="G29" s="36" t="s">
        <v>142</v>
      </c>
      <c r="H29" s="6" t="s">
        <v>116</v>
      </c>
      <c r="I29" s="36" t="s">
        <v>142</v>
      </c>
      <c r="J29" s="6" t="s">
        <v>142</v>
      </c>
      <c r="K29" s="36" t="s">
        <v>142</v>
      </c>
      <c r="L29" s="6" t="s">
        <v>142</v>
      </c>
    </row>
    <row r="30" spans="1:12">
      <c r="A30" s="2" t="s">
        <v>51</v>
      </c>
      <c r="B30" s="3"/>
      <c r="C30" s="37"/>
      <c r="D30" s="3"/>
      <c r="E30" s="37"/>
      <c r="F30" s="3"/>
      <c r="G30" s="37"/>
      <c r="H30" s="3"/>
      <c r="I30" s="37"/>
      <c r="J30" s="3"/>
      <c r="K30" s="37"/>
      <c r="L30" s="3"/>
    </row>
    <row r="31" spans="1:12">
      <c r="A31" s="2" t="s">
        <v>52</v>
      </c>
      <c r="B31" s="3"/>
      <c r="C31" s="37"/>
      <c r="D31" s="3"/>
      <c r="E31" s="37"/>
      <c r="F31" s="3"/>
      <c r="G31" s="37"/>
      <c r="H31" s="3"/>
      <c r="I31" s="37"/>
      <c r="J31" s="3"/>
      <c r="K31" s="37"/>
      <c r="L31" s="3"/>
    </row>
    <row r="32" spans="1:12">
      <c r="A32" s="21" t="s">
        <v>36</v>
      </c>
      <c r="B32" s="1"/>
      <c r="C32" s="38"/>
      <c r="D32" s="1"/>
      <c r="E32" s="38"/>
      <c r="F32" s="1"/>
      <c r="G32" s="38"/>
      <c r="H32" s="1"/>
      <c r="I32" s="38"/>
      <c r="J32" s="1"/>
      <c r="K32" s="38"/>
      <c r="L32" s="1"/>
    </row>
    <row r="33" spans="1:12">
      <c r="A33" s="7" t="s">
        <v>53</v>
      </c>
      <c r="B33" s="14" t="s">
        <v>142</v>
      </c>
      <c r="C33" s="39" t="s">
        <v>142</v>
      </c>
      <c r="D33" s="14" t="s">
        <v>142</v>
      </c>
      <c r="E33" s="39" t="s">
        <v>142</v>
      </c>
      <c r="F33" s="14" t="s">
        <v>142</v>
      </c>
      <c r="G33" s="39" t="s">
        <v>142</v>
      </c>
      <c r="H33" s="6" t="s">
        <v>116</v>
      </c>
      <c r="I33" s="39" t="s">
        <v>142</v>
      </c>
      <c r="J33" s="14" t="s">
        <v>142</v>
      </c>
      <c r="K33" s="39" t="s">
        <v>142</v>
      </c>
      <c r="L33" s="14" t="s">
        <v>142</v>
      </c>
    </row>
    <row r="34" spans="1:12">
      <c r="A34" s="7" t="s">
        <v>94</v>
      </c>
      <c r="B34" s="6"/>
      <c r="C34" s="36"/>
      <c r="D34" s="6"/>
      <c r="E34" s="36"/>
      <c r="F34" s="6"/>
      <c r="G34" s="36"/>
      <c r="H34" s="6" t="s">
        <v>116</v>
      </c>
      <c r="I34" s="36"/>
      <c r="J34" s="6"/>
      <c r="K34" s="36"/>
      <c r="L34" s="6"/>
    </row>
    <row r="35" spans="1:12">
      <c r="A35" s="2" t="s">
        <v>96</v>
      </c>
      <c r="B35" s="3"/>
      <c r="C35" s="37"/>
      <c r="D35" s="3"/>
      <c r="E35" s="37"/>
      <c r="F35" s="3"/>
      <c r="G35" s="37"/>
      <c r="H35" s="3"/>
      <c r="I35" s="37"/>
      <c r="J35" s="3"/>
      <c r="K35" s="37"/>
      <c r="L35" s="3"/>
    </row>
    <row r="36" spans="1:12">
      <c r="A36" s="21" t="s">
        <v>95</v>
      </c>
      <c r="B36" s="1"/>
      <c r="C36" s="38"/>
      <c r="D36" s="1"/>
      <c r="E36" s="38"/>
      <c r="F36" s="1"/>
      <c r="G36" s="38"/>
      <c r="H36" s="1"/>
      <c r="I36" s="38"/>
      <c r="J36" s="1"/>
      <c r="K36" s="38"/>
      <c r="L36" s="1"/>
    </row>
    <row r="37" spans="1:12">
      <c r="A37" s="7" t="s">
        <v>123</v>
      </c>
      <c r="B37" s="6" t="s">
        <v>142</v>
      </c>
      <c r="C37" s="36" t="s">
        <v>142</v>
      </c>
      <c r="D37" s="6" t="s">
        <v>142</v>
      </c>
      <c r="E37" s="36" t="s">
        <v>142</v>
      </c>
      <c r="F37" s="6" t="s">
        <v>142</v>
      </c>
      <c r="G37" s="36" t="s">
        <v>142</v>
      </c>
      <c r="H37" s="6" t="s">
        <v>116</v>
      </c>
      <c r="I37" s="36" t="s">
        <v>142</v>
      </c>
      <c r="J37" s="6" t="s">
        <v>142</v>
      </c>
      <c r="K37" s="36" t="s">
        <v>142</v>
      </c>
      <c r="L37" s="6" t="s">
        <v>142</v>
      </c>
    </row>
    <row r="38" spans="1:12">
      <c r="A38" s="2" t="s">
        <v>124</v>
      </c>
      <c r="B38" s="3"/>
      <c r="C38" s="37"/>
      <c r="D38" s="3"/>
      <c r="E38" s="37"/>
      <c r="F38" s="3"/>
      <c r="G38" s="37"/>
      <c r="H38" s="3"/>
      <c r="I38" s="38"/>
      <c r="J38" s="1"/>
      <c r="K38" s="38"/>
      <c r="L38" s="1"/>
    </row>
    <row r="39" spans="1:12">
      <c r="A39" s="7" t="s">
        <v>54</v>
      </c>
      <c r="B39" s="6" t="s">
        <v>142</v>
      </c>
      <c r="C39" s="36" t="s">
        <v>142</v>
      </c>
      <c r="D39" s="6" t="s">
        <v>142</v>
      </c>
      <c r="E39" s="36" t="s">
        <v>142</v>
      </c>
      <c r="F39" s="6" t="s">
        <v>116</v>
      </c>
      <c r="G39" s="36" t="s">
        <v>116</v>
      </c>
      <c r="H39" s="6" t="s">
        <v>142</v>
      </c>
      <c r="I39" s="36" t="s">
        <v>116</v>
      </c>
      <c r="J39" s="6" t="s">
        <v>142</v>
      </c>
      <c r="K39" s="36" t="s">
        <v>142</v>
      </c>
      <c r="L39" s="6" t="s">
        <v>142</v>
      </c>
    </row>
    <row r="40" spans="1:12">
      <c r="A40" s="2" t="s">
        <v>28</v>
      </c>
      <c r="B40" s="3"/>
      <c r="C40" s="37"/>
      <c r="D40" s="3"/>
      <c r="E40" s="37"/>
      <c r="F40" s="3"/>
      <c r="G40" s="37"/>
      <c r="H40" s="3"/>
      <c r="I40" s="37"/>
      <c r="J40" s="3"/>
      <c r="K40" s="37"/>
      <c r="L40" s="3"/>
    </row>
    <row r="41" spans="1:12">
      <c r="A41" s="7" t="s">
        <v>56</v>
      </c>
      <c r="B41" s="6" t="s">
        <v>142</v>
      </c>
      <c r="C41" s="36" t="s">
        <v>142</v>
      </c>
      <c r="D41" s="6" t="s">
        <v>142</v>
      </c>
      <c r="E41" s="36" t="s">
        <v>142</v>
      </c>
      <c r="F41" s="6" t="s">
        <v>116</v>
      </c>
      <c r="G41" s="36" t="s">
        <v>116</v>
      </c>
      <c r="H41" s="6" t="s">
        <v>142</v>
      </c>
      <c r="I41" s="36" t="s">
        <v>116</v>
      </c>
      <c r="J41" s="6" t="s">
        <v>142</v>
      </c>
      <c r="K41" s="36" t="s">
        <v>142</v>
      </c>
      <c r="L41" s="6" t="s">
        <v>142</v>
      </c>
    </row>
    <row r="42" spans="1:12">
      <c r="A42" s="21" t="s">
        <v>55</v>
      </c>
      <c r="B42" s="1"/>
      <c r="C42" s="38"/>
      <c r="D42" s="1"/>
      <c r="E42" s="38"/>
      <c r="F42" s="1"/>
      <c r="G42" s="38"/>
      <c r="H42" s="1"/>
      <c r="I42" s="38"/>
      <c r="J42" s="1"/>
      <c r="K42" s="38"/>
      <c r="L42" s="1"/>
    </row>
    <row r="43" spans="1:12">
      <c r="A43" s="2" t="s">
        <v>57</v>
      </c>
      <c r="B43" s="6" t="s">
        <v>142</v>
      </c>
      <c r="C43" s="36" t="s">
        <v>142</v>
      </c>
      <c r="D43" s="6" t="s">
        <v>142</v>
      </c>
      <c r="E43" s="36" t="s">
        <v>142</v>
      </c>
      <c r="F43" s="6" t="s">
        <v>142</v>
      </c>
      <c r="G43" s="36" t="s">
        <v>116</v>
      </c>
      <c r="H43" s="6" t="s">
        <v>142</v>
      </c>
      <c r="I43" s="36" t="s">
        <v>142</v>
      </c>
      <c r="J43" s="6" t="s">
        <v>142</v>
      </c>
      <c r="K43" s="36" t="s">
        <v>142</v>
      </c>
      <c r="L43" s="6" t="s">
        <v>142</v>
      </c>
    </row>
    <row r="44" spans="1:12">
      <c r="A44" s="2" t="s">
        <v>29</v>
      </c>
      <c r="B44" s="3"/>
      <c r="C44" s="37"/>
      <c r="D44" s="3"/>
      <c r="E44" s="37"/>
      <c r="F44" s="3"/>
      <c r="G44" s="37"/>
      <c r="H44" s="3"/>
      <c r="I44" s="37"/>
      <c r="J44" s="3"/>
      <c r="K44" s="37"/>
      <c r="L44" s="3"/>
    </row>
    <row r="45" spans="1:12">
      <c r="A45" s="15" t="s">
        <v>58</v>
      </c>
      <c r="B45" s="6" t="s">
        <v>142</v>
      </c>
      <c r="C45" s="36" t="s">
        <v>142</v>
      </c>
      <c r="D45" s="6" t="s">
        <v>142</v>
      </c>
      <c r="E45" s="36" t="s">
        <v>142</v>
      </c>
      <c r="F45" s="6" t="s">
        <v>142</v>
      </c>
      <c r="G45" s="36" t="s">
        <v>116</v>
      </c>
      <c r="H45" s="6" t="s">
        <v>142</v>
      </c>
      <c r="I45" s="36" t="s">
        <v>142</v>
      </c>
      <c r="J45" s="6" t="s">
        <v>142</v>
      </c>
      <c r="K45" s="36" t="s">
        <v>142</v>
      </c>
      <c r="L45" s="6" t="s">
        <v>142</v>
      </c>
    </row>
    <row r="46" spans="1:12">
      <c r="A46" s="20" t="s">
        <v>32</v>
      </c>
      <c r="B46" s="1"/>
      <c r="C46" s="38"/>
      <c r="D46" s="1"/>
      <c r="E46" s="38"/>
      <c r="F46" s="1"/>
      <c r="G46" s="38"/>
      <c r="H46" s="1"/>
      <c r="I46" s="38"/>
      <c r="J46" s="1"/>
      <c r="K46" s="38"/>
      <c r="L46" s="1"/>
    </row>
    <row r="47" spans="1:12">
      <c r="A47" s="16" t="s">
        <v>110</v>
      </c>
      <c r="B47" s="6" t="s">
        <v>142</v>
      </c>
      <c r="C47" s="36" t="s">
        <v>142</v>
      </c>
      <c r="D47" s="6" t="s">
        <v>142</v>
      </c>
      <c r="E47" s="36" t="s">
        <v>142</v>
      </c>
      <c r="F47" s="6" t="s">
        <v>142</v>
      </c>
      <c r="G47" s="36" t="s">
        <v>142</v>
      </c>
      <c r="H47" s="6" t="s">
        <v>142</v>
      </c>
      <c r="I47" s="36" t="s">
        <v>116</v>
      </c>
      <c r="J47" s="6" t="s">
        <v>142</v>
      </c>
      <c r="K47" s="36" t="s">
        <v>142</v>
      </c>
      <c r="L47" s="6" t="s">
        <v>142</v>
      </c>
    </row>
    <row r="48" spans="1:12">
      <c r="A48" s="18" t="s">
        <v>30</v>
      </c>
      <c r="B48" s="1"/>
      <c r="C48" s="38"/>
      <c r="D48" s="1"/>
      <c r="E48" s="38"/>
      <c r="F48" s="1"/>
      <c r="G48" s="38"/>
      <c r="H48" s="1"/>
      <c r="I48" s="38"/>
      <c r="J48" s="1"/>
      <c r="K48" s="38"/>
      <c r="L48" s="1"/>
    </row>
    <row r="49" spans="1:12">
      <c r="A49" s="15" t="s">
        <v>62</v>
      </c>
      <c r="B49" s="6" t="s">
        <v>142</v>
      </c>
      <c r="C49" s="36" t="s">
        <v>142</v>
      </c>
      <c r="D49" s="6" t="s">
        <v>142</v>
      </c>
      <c r="E49" s="36" t="s">
        <v>142</v>
      </c>
      <c r="F49" s="6" t="s">
        <v>142</v>
      </c>
      <c r="G49" s="36" t="s">
        <v>142</v>
      </c>
      <c r="H49" s="6" t="s">
        <v>142</v>
      </c>
      <c r="I49" s="36" t="s">
        <v>116</v>
      </c>
      <c r="J49" s="6" t="s">
        <v>142</v>
      </c>
      <c r="K49" s="36" t="s">
        <v>142</v>
      </c>
      <c r="L49" s="6" t="s">
        <v>142</v>
      </c>
    </row>
    <row r="50" spans="1:12">
      <c r="A50" s="21" t="s">
        <v>63</v>
      </c>
      <c r="B50" s="1"/>
      <c r="C50" s="38"/>
      <c r="D50" s="1"/>
      <c r="E50" s="38"/>
      <c r="F50" s="1"/>
      <c r="G50" s="38"/>
      <c r="H50" s="1"/>
      <c r="I50" s="38"/>
      <c r="J50" s="1"/>
      <c r="K50" s="38"/>
      <c r="L50" s="1"/>
    </row>
    <row r="51" spans="1:12">
      <c r="A51" s="7" t="s">
        <v>59</v>
      </c>
      <c r="B51" s="6" t="s">
        <v>142</v>
      </c>
      <c r="C51" s="36" t="s">
        <v>142</v>
      </c>
      <c r="D51" s="6" t="s">
        <v>142</v>
      </c>
      <c r="E51" s="36" t="s">
        <v>142</v>
      </c>
      <c r="F51" s="6" t="s">
        <v>142</v>
      </c>
      <c r="G51" s="36" t="s">
        <v>142</v>
      </c>
      <c r="H51" s="6" t="s">
        <v>142</v>
      </c>
      <c r="I51" s="36" t="s">
        <v>116</v>
      </c>
      <c r="J51" s="6" t="s">
        <v>142</v>
      </c>
      <c r="K51" s="36" t="s">
        <v>142</v>
      </c>
      <c r="L51" s="6" t="s">
        <v>142</v>
      </c>
    </row>
    <row r="52" spans="1:12">
      <c r="A52" s="21" t="s">
        <v>60</v>
      </c>
      <c r="B52" s="3"/>
      <c r="C52" s="37"/>
      <c r="D52" s="3"/>
      <c r="E52" s="37"/>
      <c r="F52" s="3"/>
      <c r="G52" s="37"/>
      <c r="H52" s="3"/>
      <c r="I52" s="37"/>
      <c r="J52" s="3"/>
      <c r="K52" s="37"/>
      <c r="L52" s="3"/>
    </row>
    <row r="53" spans="1:12">
      <c r="A53" s="7" t="s">
        <v>125</v>
      </c>
      <c r="B53" s="6" t="s">
        <v>142</v>
      </c>
      <c r="C53" s="36" t="s">
        <v>142</v>
      </c>
      <c r="D53" s="6" t="s">
        <v>142</v>
      </c>
      <c r="E53" s="36" t="s">
        <v>142</v>
      </c>
      <c r="F53" s="6" t="s">
        <v>142</v>
      </c>
      <c r="G53" s="36" t="s">
        <v>142</v>
      </c>
      <c r="H53" s="6" t="s">
        <v>142</v>
      </c>
      <c r="I53" s="36" t="s">
        <v>116</v>
      </c>
      <c r="J53" s="6" t="s">
        <v>142</v>
      </c>
      <c r="K53" s="36" t="s">
        <v>142</v>
      </c>
      <c r="L53" s="6" t="s">
        <v>142</v>
      </c>
    </row>
    <row r="54" spans="1:12">
      <c r="A54" s="2" t="s">
        <v>126</v>
      </c>
      <c r="B54" s="3"/>
      <c r="C54" s="37"/>
      <c r="D54" s="3"/>
      <c r="E54" s="37"/>
      <c r="F54" s="3"/>
      <c r="G54" s="37"/>
      <c r="H54" s="3"/>
      <c r="I54" s="37"/>
      <c r="J54" s="3"/>
      <c r="K54" s="37"/>
      <c r="L54" s="3"/>
    </row>
    <row r="55" spans="1:12">
      <c r="A55" s="13" t="s">
        <v>61</v>
      </c>
      <c r="B55" s="14" t="s">
        <v>142</v>
      </c>
      <c r="C55" s="39" t="s">
        <v>142</v>
      </c>
      <c r="D55" s="14" t="s">
        <v>142</v>
      </c>
      <c r="E55" s="39" t="s">
        <v>142</v>
      </c>
      <c r="F55" s="14" t="s">
        <v>142</v>
      </c>
      <c r="G55" s="39" t="s">
        <v>142</v>
      </c>
      <c r="H55" s="14" t="s">
        <v>142</v>
      </c>
      <c r="I55" s="39" t="s">
        <v>116</v>
      </c>
      <c r="J55" s="14" t="s">
        <v>142</v>
      </c>
      <c r="K55" s="39" t="s">
        <v>116</v>
      </c>
      <c r="L55" s="14" t="s">
        <v>116</v>
      </c>
    </row>
    <row r="56" spans="1:12">
      <c r="A56" s="2" t="s">
        <v>65</v>
      </c>
      <c r="B56" s="6" t="s">
        <v>142</v>
      </c>
      <c r="C56" s="36" t="s">
        <v>142</v>
      </c>
      <c r="D56" s="6" t="s">
        <v>142</v>
      </c>
      <c r="E56" s="36" t="s">
        <v>142</v>
      </c>
      <c r="F56" s="6" t="s">
        <v>142</v>
      </c>
      <c r="G56" s="36" t="s">
        <v>142</v>
      </c>
      <c r="H56" s="6" t="s">
        <v>142</v>
      </c>
      <c r="I56" s="36" t="s">
        <v>116</v>
      </c>
      <c r="J56" s="6" t="s">
        <v>142</v>
      </c>
      <c r="K56" s="36" t="s">
        <v>142</v>
      </c>
      <c r="L56" s="6" t="s">
        <v>142</v>
      </c>
    </row>
    <row r="57" spans="1:12">
      <c r="A57" s="2" t="s">
        <v>64</v>
      </c>
      <c r="B57" s="3"/>
      <c r="C57" s="37"/>
      <c r="D57" s="3"/>
      <c r="E57" s="37"/>
      <c r="F57" s="3"/>
      <c r="G57" s="37"/>
      <c r="H57" s="3"/>
      <c r="I57" s="37"/>
      <c r="J57" s="3"/>
      <c r="K57" s="37"/>
      <c r="L57" s="3"/>
    </row>
    <row r="58" spans="1:12">
      <c r="A58" s="2" t="s">
        <v>20</v>
      </c>
      <c r="B58" s="1"/>
      <c r="C58" s="38"/>
      <c r="D58" s="1"/>
      <c r="E58" s="38"/>
      <c r="F58" s="1"/>
      <c r="G58" s="38"/>
      <c r="H58" s="1"/>
      <c r="I58" s="38"/>
      <c r="J58" s="1"/>
      <c r="K58" s="38"/>
      <c r="L58" s="1"/>
    </row>
    <row r="59" spans="1:12">
      <c r="A59" s="15" t="s">
        <v>115</v>
      </c>
      <c r="B59" s="6" t="s">
        <v>142</v>
      </c>
      <c r="C59" s="36" t="s">
        <v>142</v>
      </c>
      <c r="D59" s="6" t="s">
        <v>142</v>
      </c>
      <c r="E59" s="36" t="s">
        <v>142</v>
      </c>
      <c r="F59" s="6" t="s">
        <v>116</v>
      </c>
      <c r="G59" s="36" t="s">
        <v>116</v>
      </c>
      <c r="H59" s="6" t="s">
        <v>142</v>
      </c>
      <c r="I59" s="36" t="s">
        <v>142</v>
      </c>
      <c r="J59" s="6" t="s">
        <v>142</v>
      </c>
      <c r="K59" s="36" t="s">
        <v>142</v>
      </c>
      <c r="L59" s="6" t="s">
        <v>142</v>
      </c>
    </row>
    <row r="60" spans="1:12">
      <c r="A60" s="9" t="s">
        <v>66</v>
      </c>
      <c r="B60" s="3"/>
      <c r="C60" s="37"/>
      <c r="D60" s="3"/>
      <c r="E60" s="37"/>
      <c r="F60" s="3"/>
      <c r="G60" s="37"/>
      <c r="H60" s="3"/>
      <c r="I60" s="37"/>
      <c r="J60" s="3"/>
      <c r="K60" s="37"/>
      <c r="L60" s="3"/>
    </row>
    <row r="61" spans="1:12">
      <c r="A61" s="15" t="s">
        <v>130</v>
      </c>
      <c r="B61" s="6" t="s">
        <v>142</v>
      </c>
      <c r="C61" s="36" t="s">
        <v>142</v>
      </c>
      <c r="D61" s="6" t="s">
        <v>142</v>
      </c>
      <c r="E61" s="36" t="s">
        <v>142</v>
      </c>
      <c r="F61" s="6" t="s">
        <v>119</v>
      </c>
      <c r="G61" s="36" t="s">
        <v>116</v>
      </c>
      <c r="H61" s="6" t="s">
        <v>116</v>
      </c>
      <c r="I61" s="36" t="s">
        <v>116</v>
      </c>
      <c r="J61" s="6" t="s">
        <v>116</v>
      </c>
      <c r="K61" s="36" t="s">
        <v>142</v>
      </c>
      <c r="L61" s="6" t="s">
        <v>142</v>
      </c>
    </row>
    <row r="62" spans="1:12">
      <c r="A62" s="10" t="s">
        <v>129</v>
      </c>
      <c r="B62" s="3"/>
      <c r="C62" s="37"/>
      <c r="D62" s="3"/>
      <c r="E62" s="37"/>
      <c r="F62" s="3"/>
      <c r="G62" s="37"/>
      <c r="H62" s="3"/>
      <c r="I62" s="37"/>
      <c r="J62" s="3"/>
      <c r="K62" s="37"/>
      <c r="L62" s="3"/>
    </row>
    <row r="63" spans="1:12">
      <c r="A63" s="17" t="s">
        <v>37</v>
      </c>
      <c r="B63" s="1"/>
      <c r="C63" s="38"/>
      <c r="D63" s="1"/>
      <c r="E63" s="38"/>
      <c r="F63" s="1"/>
      <c r="G63" s="38"/>
      <c r="H63" s="1"/>
      <c r="I63" s="38"/>
      <c r="J63" s="1"/>
      <c r="K63" s="38"/>
      <c r="L63" s="1"/>
    </row>
    <row r="64" spans="1:12">
      <c r="A64" s="11" t="s">
        <v>22</v>
      </c>
      <c r="B64" s="32"/>
      <c r="C64" s="33"/>
      <c r="D64" s="33"/>
      <c r="E64" s="33"/>
      <c r="F64" s="33"/>
      <c r="G64" s="33"/>
      <c r="H64" s="33"/>
      <c r="I64" s="33"/>
      <c r="J64" s="33"/>
      <c r="K64" s="33"/>
      <c r="L64" s="34"/>
    </row>
    <row r="65" spans="1:12">
      <c r="A65" s="15" t="s">
        <v>31</v>
      </c>
      <c r="B65" s="6" t="s">
        <v>116</v>
      </c>
      <c r="C65" s="36" t="s">
        <v>116</v>
      </c>
      <c r="D65" s="6" t="s">
        <v>142</v>
      </c>
      <c r="E65" s="36" t="s">
        <v>116</v>
      </c>
      <c r="F65" s="6" t="s">
        <v>116</v>
      </c>
      <c r="G65" s="36" t="s">
        <v>116</v>
      </c>
      <c r="H65" s="6" t="s">
        <v>119</v>
      </c>
      <c r="I65" s="36" t="s">
        <v>116</v>
      </c>
      <c r="J65" s="6" t="s">
        <v>116</v>
      </c>
      <c r="K65" s="36" t="s">
        <v>116</v>
      </c>
      <c r="L65" s="6" t="s">
        <v>116</v>
      </c>
    </row>
    <row r="66" spans="1:12">
      <c r="A66" s="17" t="s">
        <v>102</v>
      </c>
      <c r="B66" s="1"/>
      <c r="C66" s="38"/>
      <c r="D66" s="1"/>
      <c r="E66" s="38"/>
      <c r="F66" s="1"/>
      <c r="G66" s="38"/>
      <c r="H66" s="1"/>
      <c r="I66" s="38"/>
      <c r="J66" s="1"/>
      <c r="K66" s="38"/>
      <c r="L66" s="1"/>
    </row>
    <row r="67" spans="1:12">
      <c r="A67" s="15" t="s">
        <v>69</v>
      </c>
      <c r="B67" s="6" t="s">
        <v>142</v>
      </c>
      <c r="C67" s="36" t="s">
        <v>142</v>
      </c>
      <c r="D67" s="6" t="s">
        <v>142</v>
      </c>
      <c r="E67" s="36" t="s">
        <v>142</v>
      </c>
      <c r="F67" s="6" t="s">
        <v>142</v>
      </c>
      <c r="G67" s="36" t="s">
        <v>142</v>
      </c>
      <c r="H67" s="6" t="s">
        <v>142</v>
      </c>
      <c r="I67" s="36" t="s">
        <v>116</v>
      </c>
      <c r="J67" s="6" t="s">
        <v>142</v>
      </c>
      <c r="K67" s="36" t="s">
        <v>142</v>
      </c>
      <c r="L67" s="6" t="s">
        <v>142</v>
      </c>
    </row>
    <row r="68" spans="1:12">
      <c r="A68" s="10" t="s">
        <v>67</v>
      </c>
      <c r="B68" s="3"/>
      <c r="C68" s="37"/>
      <c r="D68" s="3"/>
      <c r="E68" s="37"/>
      <c r="F68" s="3"/>
      <c r="G68" s="37"/>
      <c r="H68" s="3"/>
      <c r="I68" s="37"/>
      <c r="J68" s="3"/>
      <c r="K68" s="37"/>
      <c r="L68" s="3"/>
    </row>
    <row r="69" spans="1:12">
      <c r="A69" s="10" t="s">
        <v>68</v>
      </c>
      <c r="B69" s="3"/>
      <c r="C69" s="37"/>
      <c r="D69" s="3"/>
      <c r="E69" s="37"/>
      <c r="F69" s="3"/>
      <c r="G69" s="37"/>
      <c r="H69" s="3"/>
      <c r="I69" s="37"/>
      <c r="J69" s="3"/>
      <c r="K69" s="37"/>
      <c r="L69" s="3"/>
    </row>
    <row r="70" spans="1:12">
      <c r="A70" s="17" t="s">
        <v>35</v>
      </c>
      <c r="B70" s="3"/>
      <c r="C70" s="37"/>
      <c r="D70" s="3"/>
      <c r="E70" s="37"/>
      <c r="F70" s="3"/>
      <c r="G70" s="37"/>
      <c r="H70" s="3"/>
      <c r="I70" s="37"/>
      <c r="J70" s="3"/>
      <c r="K70" s="37"/>
      <c r="L70" s="3"/>
    </row>
    <row r="71" spans="1:12">
      <c r="A71" s="15" t="s">
        <v>70</v>
      </c>
      <c r="B71" s="6" t="s">
        <v>142</v>
      </c>
      <c r="C71" s="36" t="s">
        <v>142</v>
      </c>
      <c r="D71" s="6" t="s">
        <v>142</v>
      </c>
      <c r="E71" s="36" t="s">
        <v>142</v>
      </c>
      <c r="F71" s="6" t="s">
        <v>116</v>
      </c>
      <c r="G71" s="36" t="s">
        <v>116</v>
      </c>
      <c r="H71" s="6" t="s">
        <v>142</v>
      </c>
      <c r="I71" s="36" t="s">
        <v>142</v>
      </c>
      <c r="J71" s="6" t="s">
        <v>142</v>
      </c>
      <c r="K71" s="36" t="s">
        <v>142</v>
      </c>
      <c r="L71" s="6" t="s">
        <v>142</v>
      </c>
    </row>
    <row r="72" spans="1:12">
      <c r="A72" s="17" t="s">
        <v>71</v>
      </c>
      <c r="B72" s="1"/>
      <c r="C72" s="38"/>
      <c r="D72" s="1"/>
      <c r="E72" s="38"/>
      <c r="F72" s="1"/>
      <c r="G72" s="38"/>
      <c r="H72" s="1"/>
      <c r="I72" s="38"/>
      <c r="J72" s="1"/>
      <c r="K72" s="38"/>
      <c r="L72" s="1"/>
    </row>
    <row r="73" spans="1:12">
      <c r="A73" s="15" t="s">
        <v>132</v>
      </c>
      <c r="B73" s="6" t="s">
        <v>142</v>
      </c>
      <c r="C73" s="37" t="s">
        <v>26</v>
      </c>
      <c r="D73" s="6" t="s">
        <v>142</v>
      </c>
      <c r="E73" s="37" t="s">
        <v>26</v>
      </c>
      <c r="F73" s="6" t="s">
        <v>116</v>
      </c>
      <c r="G73" s="37" t="s">
        <v>26</v>
      </c>
      <c r="H73" s="3" t="s">
        <v>26</v>
      </c>
      <c r="I73" s="37" t="s">
        <v>26</v>
      </c>
      <c r="J73" s="3" t="s">
        <v>26</v>
      </c>
      <c r="K73" s="36" t="s">
        <v>142</v>
      </c>
      <c r="L73" s="6" t="s">
        <v>142</v>
      </c>
    </row>
    <row r="74" spans="1:12">
      <c r="A74" s="10" t="s">
        <v>131</v>
      </c>
      <c r="B74" s="3"/>
      <c r="C74" s="37"/>
      <c r="D74" s="3"/>
      <c r="E74" s="37"/>
      <c r="F74" s="3"/>
      <c r="G74" s="37"/>
      <c r="H74" s="3"/>
      <c r="I74" s="37"/>
      <c r="J74" s="3"/>
      <c r="K74" s="37"/>
      <c r="L74" s="3"/>
    </row>
    <row r="75" spans="1:12">
      <c r="A75" s="15" t="s">
        <v>137</v>
      </c>
      <c r="B75" s="6" t="s">
        <v>142</v>
      </c>
      <c r="C75" s="36" t="s">
        <v>142</v>
      </c>
      <c r="D75" s="6" t="s">
        <v>142</v>
      </c>
      <c r="E75" s="36" t="s">
        <v>142</v>
      </c>
      <c r="F75" s="6" t="s">
        <v>142</v>
      </c>
      <c r="G75" s="36" t="s">
        <v>142</v>
      </c>
      <c r="H75" s="6" t="s">
        <v>142</v>
      </c>
      <c r="I75" s="36" t="s">
        <v>116</v>
      </c>
      <c r="J75" s="6" t="s">
        <v>142</v>
      </c>
      <c r="K75" s="36" t="s">
        <v>142</v>
      </c>
      <c r="L75" s="6" t="s">
        <v>142</v>
      </c>
    </row>
    <row r="76" spans="1:12">
      <c r="A76" s="10" t="s">
        <v>138</v>
      </c>
      <c r="B76" s="1"/>
      <c r="C76" s="38"/>
      <c r="D76" s="1"/>
      <c r="E76" s="38"/>
      <c r="F76" s="1"/>
      <c r="G76" s="38"/>
      <c r="H76" s="1"/>
      <c r="I76" s="38"/>
      <c r="J76" s="1"/>
      <c r="K76" s="38"/>
      <c r="L76" s="1"/>
    </row>
    <row r="77" spans="1:12">
      <c r="A77" s="11" t="s">
        <v>21</v>
      </c>
      <c r="B77" s="32"/>
      <c r="C77" s="33"/>
      <c r="D77" s="33"/>
      <c r="E77" s="33"/>
      <c r="F77" s="33"/>
      <c r="G77" s="33"/>
      <c r="H77" s="33"/>
      <c r="I77" s="33"/>
      <c r="J77" s="33"/>
      <c r="K77" s="33"/>
      <c r="L77" s="34"/>
    </row>
    <row r="78" spans="1:12" ht="24" customHeight="1">
      <c r="A78" s="15" t="s">
        <v>25</v>
      </c>
      <c r="B78" s="6"/>
      <c r="C78" s="36"/>
      <c r="D78" s="6"/>
      <c r="E78" s="36"/>
      <c r="F78" s="6"/>
      <c r="G78" s="36"/>
      <c r="H78" s="6"/>
      <c r="I78" s="36"/>
      <c r="J78" s="6"/>
      <c r="K78" s="36"/>
      <c r="L78" s="6"/>
    </row>
    <row r="79" spans="1:12" ht="23.25" customHeight="1">
      <c r="A79" s="7" t="s">
        <v>107</v>
      </c>
      <c r="B79" s="6" t="s">
        <v>142</v>
      </c>
      <c r="C79" s="36" t="s">
        <v>142</v>
      </c>
      <c r="D79" s="6" t="s">
        <v>142</v>
      </c>
      <c r="E79" s="36" t="s">
        <v>142</v>
      </c>
      <c r="F79" s="6" t="s">
        <v>116</v>
      </c>
      <c r="G79" s="36" t="s">
        <v>142</v>
      </c>
      <c r="H79" s="6" t="s">
        <v>142</v>
      </c>
      <c r="I79" s="36" t="s">
        <v>142</v>
      </c>
      <c r="J79" s="6" t="s">
        <v>142</v>
      </c>
      <c r="K79" s="36" t="s">
        <v>142</v>
      </c>
      <c r="L79" s="6" t="s">
        <v>142</v>
      </c>
    </row>
    <row r="80" spans="1:12">
      <c r="A80" s="8" t="s">
        <v>106</v>
      </c>
      <c r="B80" s="1"/>
      <c r="C80" s="38"/>
      <c r="D80" s="1"/>
      <c r="E80" s="38"/>
      <c r="F80" s="1"/>
      <c r="G80" s="38"/>
      <c r="H80" s="1"/>
      <c r="I80" s="38"/>
      <c r="J80" s="1"/>
      <c r="K80" s="38"/>
      <c r="L80" s="1"/>
    </row>
    <row r="81" spans="1:12">
      <c r="A81" s="19" t="s">
        <v>133</v>
      </c>
      <c r="B81" s="6" t="s">
        <v>116</v>
      </c>
      <c r="C81" s="36" t="s">
        <v>116</v>
      </c>
      <c r="D81" s="6" t="s">
        <v>142</v>
      </c>
      <c r="E81" s="36" t="s">
        <v>116</v>
      </c>
      <c r="F81" s="6" t="s">
        <v>119</v>
      </c>
      <c r="G81" s="36" t="s">
        <v>116</v>
      </c>
      <c r="H81" s="6" t="s">
        <v>116</v>
      </c>
      <c r="I81" s="36" t="s">
        <v>116</v>
      </c>
      <c r="J81" s="6" t="s">
        <v>116</v>
      </c>
      <c r="K81" s="36" t="s">
        <v>142</v>
      </c>
      <c r="L81" s="6" t="s">
        <v>142</v>
      </c>
    </row>
    <row r="82" spans="1:12">
      <c r="A82" s="2" t="s">
        <v>134</v>
      </c>
      <c r="B82" s="3"/>
      <c r="C82" s="37"/>
      <c r="D82" s="3"/>
      <c r="E82" s="37"/>
      <c r="F82" s="3"/>
      <c r="G82" s="37"/>
      <c r="H82" s="3"/>
      <c r="I82" s="37"/>
      <c r="J82" s="3"/>
      <c r="K82" s="37"/>
      <c r="L82" s="3"/>
    </row>
    <row r="83" spans="1:12">
      <c r="A83" s="15" t="s">
        <v>73</v>
      </c>
      <c r="B83" s="6" t="s">
        <v>142</v>
      </c>
      <c r="C83" s="36" t="s">
        <v>142</v>
      </c>
      <c r="D83" s="6" t="s">
        <v>142</v>
      </c>
      <c r="E83" s="36" t="s">
        <v>119</v>
      </c>
      <c r="F83" s="6" t="s">
        <v>116</v>
      </c>
      <c r="G83" s="36" t="s">
        <v>116</v>
      </c>
      <c r="H83" s="6" t="s">
        <v>142</v>
      </c>
      <c r="I83" s="36" t="s">
        <v>142</v>
      </c>
      <c r="J83" s="6" t="s">
        <v>142</v>
      </c>
      <c r="K83" s="36" t="s">
        <v>142</v>
      </c>
      <c r="L83" s="6" t="s">
        <v>142</v>
      </c>
    </row>
    <row r="84" spans="1:12">
      <c r="A84" s="10" t="s">
        <v>74</v>
      </c>
      <c r="B84" s="3"/>
      <c r="C84" s="37"/>
      <c r="D84" s="3"/>
      <c r="E84" s="37"/>
      <c r="F84" s="3"/>
      <c r="G84" s="37"/>
      <c r="H84" s="3"/>
      <c r="I84" s="37"/>
      <c r="J84" s="3"/>
      <c r="K84" s="37"/>
      <c r="L84" s="3"/>
    </row>
    <row r="85" spans="1:12">
      <c r="A85" s="17" t="s">
        <v>136</v>
      </c>
      <c r="B85" s="1"/>
      <c r="C85" s="38"/>
      <c r="D85" s="1"/>
      <c r="E85" s="38"/>
      <c r="F85" s="1"/>
      <c r="G85" s="38"/>
      <c r="H85" s="1"/>
      <c r="I85" s="38"/>
      <c r="J85" s="1"/>
      <c r="K85" s="38"/>
      <c r="L85" s="1"/>
    </row>
    <row r="86" spans="1:12" ht="24" customHeight="1">
      <c r="A86" s="10" t="s">
        <v>72</v>
      </c>
      <c r="B86" s="3" t="s">
        <v>26</v>
      </c>
      <c r="C86" s="37" t="s">
        <v>26</v>
      </c>
      <c r="D86" s="3"/>
      <c r="E86" s="37" t="s">
        <v>26</v>
      </c>
      <c r="F86" s="3" t="s">
        <v>116</v>
      </c>
      <c r="G86" s="37" t="s">
        <v>26</v>
      </c>
      <c r="H86" s="3" t="s">
        <v>26</v>
      </c>
      <c r="I86" s="37" t="s">
        <v>26</v>
      </c>
      <c r="J86" s="3" t="s">
        <v>26</v>
      </c>
      <c r="K86" s="37" t="s">
        <v>26</v>
      </c>
      <c r="L86" s="3" t="s">
        <v>26</v>
      </c>
    </row>
    <row r="87" spans="1:12">
      <c r="A87" s="10" t="s">
        <v>34</v>
      </c>
      <c r="B87" s="3"/>
      <c r="C87" s="37"/>
      <c r="D87" s="3"/>
      <c r="E87" s="37"/>
      <c r="F87" s="3"/>
      <c r="G87" s="37"/>
      <c r="H87" s="3"/>
      <c r="I87" s="37"/>
      <c r="J87" s="3"/>
      <c r="K87" s="37"/>
      <c r="L87" s="3"/>
    </row>
    <row r="88" spans="1:12">
      <c r="A88" s="15" t="s">
        <v>111</v>
      </c>
      <c r="B88" s="6" t="s">
        <v>116</v>
      </c>
      <c r="C88" s="36" t="s">
        <v>116</v>
      </c>
      <c r="D88" s="6"/>
      <c r="E88" s="36" t="s">
        <v>116</v>
      </c>
      <c r="F88" s="6"/>
      <c r="G88" s="36" t="s">
        <v>116</v>
      </c>
      <c r="H88" s="6"/>
      <c r="I88" s="36" t="s">
        <v>116</v>
      </c>
      <c r="J88" s="6" t="s">
        <v>116</v>
      </c>
      <c r="K88" s="36" t="s">
        <v>116</v>
      </c>
      <c r="L88" s="6" t="s">
        <v>116</v>
      </c>
    </row>
    <row r="89" spans="1:12">
      <c r="A89" s="10" t="s">
        <v>112</v>
      </c>
      <c r="B89" s="3"/>
      <c r="C89" s="37"/>
      <c r="D89" s="3"/>
      <c r="E89" s="37"/>
      <c r="F89" s="3"/>
      <c r="G89" s="37"/>
      <c r="H89" s="3"/>
      <c r="I89" s="37"/>
      <c r="J89" s="3"/>
      <c r="K89" s="37"/>
      <c r="L89" s="3"/>
    </row>
    <row r="90" spans="1:12">
      <c r="A90" s="9" t="s">
        <v>109</v>
      </c>
      <c r="B90" s="3"/>
      <c r="C90" s="37"/>
      <c r="D90" s="3"/>
      <c r="E90" s="37"/>
      <c r="F90" s="3"/>
      <c r="G90" s="37"/>
      <c r="H90" s="3" t="s">
        <v>119</v>
      </c>
      <c r="I90" s="37"/>
      <c r="J90" s="3"/>
      <c r="K90" s="37"/>
      <c r="L90" s="3"/>
    </row>
    <row r="91" spans="1:12">
      <c r="A91" s="9" t="s">
        <v>108</v>
      </c>
      <c r="B91" s="1"/>
      <c r="C91" s="38"/>
      <c r="D91" s="1"/>
      <c r="E91" s="38"/>
      <c r="F91" s="1" t="s">
        <v>119</v>
      </c>
      <c r="G91" s="38"/>
      <c r="H91" s="1"/>
      <c r="I91" s="38"/>
      <c r="J91" s="1"/>
      <c r="K91" s="38"/>
      <c r="L91" s="1"/>
    </row>
    <row r="92" spans="1:12">
      <c r="A92" s="12" t="s">
        <v>23</v>
      </c>
      <c r="B92" s="32"/>
      <c r="C92" s="33"/>
      <c r="D92" s="33"/>
      <c r="E92" s="33"/>
      <c r="F92" s="33"/>
      <c r="G92" s="33"/>
      <c r="H92" s="33"/>
      <c r="I92" s="33"/>
      <c r="J92" s="33"/>
      <c r="K92" s="33"/>
      <c r="L92" s="34"/>
    </row>
    <row r="93" spans="1:12">
      <c r="A93" s="26" t="s">
        <v>75</v>
      </c>
      <c r="B93" s="6"/>
      <c r="C93" s="36"/>
      <c r="D93" s="6"/>
      <c r="E93" s="36"/>
      <c r="F93" s="6" t="s">
        <v>26</v>
      </c>
      <c r="G93" s="36" t="s">
        <v>119</v>
      </c>
      <c r="H93" s="6" t="s">
        <v>116</v>
      </c>
      <c r="I93" s="36" t="s">
        <v>116</v>
      </c>
      <c r="J93" s="6" t="s">
        <v>26</v>
      </c>
      <c r="K93" s="36"/>
      <c r="L93" s="6"/>
    </row>
    <row r="94" spans="1:12">
      <c r="A94" s="27" t="s">
        <v>76</v>
      </c>
      <c r="B94" s="3"/>
      <c r="C94" s="37"/>
      <c r="D94" s="3"/>
      <c r="E94" s="37"/>
      <c r="F94" s="3"/>
      <c r="G94" s="37"/>
      <c r="H94" s="3"/>
      <c r="I94" s="37"/>
      <c r="J94" s="3"/>
      <c r="K94" s="37"/>
      <c r="L94" s="3"/>
    </row>
    <row r="95" spans="1:12">
      <c r="A95" s="28" t="s">
        <v>33</v>
      </c>
      <c r="B95" s="3"/>
      <c r="C95" s="37"/>
      <c r="D95" s="3"/>
      <c r="E95" s="37"/>
      <c r="F95" s="3"/>
      <c r="G95" s="37"/>
      <c r="H95" s="3"/>
      <c r="I95" s="37"/>
      <c r="J95" s="3"/>
      <c r="K95" s="37"/>
      <c r="L95" s="3"/>
    </row>
    <row r="96" spans="1:12">
      <c r="A96" s="26" t="s">
        <v>80</v>
      </c>
      <c r="B96" s="6" t="s">
        <v>26</v>
      </c>
      <c r="C96" s="36" t="s">
        <v>26</v>
      </c>
      <c r="D96" s="6" t="s">
        <v>26</v>
      </c>
      <c r="E96" s="36" t="s">
        <v>26</v>
      </c>
      <c r="F96" s="6" t="s">
        <v>119</v>
      </c>
      <c r="G96" s="36" t="s">
        <v>26</v>
      </c>
      <c r="H96" s="6" t="s">
        <v>26</v>
      </c>
      <c r="I96" s="36" t="s">
        <v>116</v>
      </c>
      <c r="J96" s="6" t="s">
        <v>26</v>
      </c>
      <c r="K96" s="36" t="s">
        <v>26</v>
      </c>
      <c r="L96" s="6" t="s">
        <v>26</v>
      </c>
    </row>
    <row r="97" spans="1:12">
      <c r="A97" s="28" t="s">
        <v>81</v>
      </c>
      <c r="B97" s="1"/>
      <c r="C97" s="38"/>
      <c r="D97" s="1"/>
      <c r="E97" s="38"/>
      <c r="F97" s="1"/>
      <c r="G97" s="38"/>
      <c r="H97" s="1"/>
      <c r="I97" s="38"/>
      <c r="J97" s="1"/>
      <c r="K97" s="38"/>
      <c r="L97" s="1"/>
    </row>
    <row r="98" spans="1:12">
      <c r="A98" s="29" t="s">
        <v>77</v>
      </c>
      <c r="B98" s="6" t="s">
        <v>26</v>
      </c>
      <c r="C98" s="36" t="s">
        <v>26</v>
      </c>
      <c r="D98" s="6" t="s">
        <v>26</v>
      </c>
      <c r="E98" s="36" t="s">
        <v>26</v>
      </c>
      <c r="F98" s="6" t="s">
        <v>116</v>
      </c>
      <c r="G98" s="36" t="s">
        <v>26</v>
      </c>
      <c r="H98" s="6" t="s">
        <v>26</v>
      </c>
      <c r="I98" s="36" t="s">
        <v>26</v>
      </c>
      <c r="J98" s="6" t="s">
        <v>26</v>
      </c>
      <c r="K98" s="36" t="s">
        <v>26</v>
      </c>
      <c r="L98" s="6" t="s">
        <v>26</v>
      </c>
    </row>
    <row r="99" spans="1:12">
      <c r="A99" s="30" t="s">
        <v>78</v>
      </c>
      <c r="B99" s="3"/>
      <c r="C99" s="37"/>
      <c r="D99" s="3"/>
      <c r="E99" s="37"/>
      <c r="F99" s="3"/>
      <c r="G99" s="37"/>
      <c r="H99" s="3"/>
      <c r="I99" s="37"/>
      <c r="J99" s="3"/>
      <c r="K99" s="37"/>
      <c r="L99" s="3"/>
    </row>
    <row r="100" spans="1:12">
      <c r="A100" s="31" t="s">
        <v>79</v>
      </c>
      <c r="B100" s="3"/>
      <c r="C100" s="37"/>
      <c r="D100" s="3"/>
      <c r="E100" s="37"/>
      <c r="F100" s="3"/>
      <c r="G100" s="37"/>
      <c r="H100" s="3"/>
      <c r="I100" s="37"/>
      <c r="J100" s="3"/>
      <c r="K100" s="37"/>
      <c r="L100" s="3"/>
    </row>
    <row r="101" spans="1:12">
      <c r="A101" s="29" t="s">
        <v>85</v>
      </c>
      <c r="B101" s="6"/>
      <c r="C101" s="36"/>
      <c r="D101" s="6" t="s">
        <v>119</v>
      </c>
      <c r="E101" s="36" t="s">
        <v>116</v>
      </c>
      <c r="F101" s="6" t="s">
        <v>116</v>
      </c>
      <c r="G101" s="36" t="s">
        <v>116</v>
      </c>
      <c r="H101" s="6" t="s">
        <v>116</v>
      </c>
      <c r="I101" s="36" t="s">
        <v>116</v>
      </c>
      <c r="J101" s="6" t="s">
        <v>116</v>
      </c>
      <c r="K101" s="36"/>
      <c r="L101" s="6"/>
    </row>
    <row r="102" spans="1:12">
      <c r="A102" s="31" t="s">
        <v>86</v>
      </c>
      <c r="B102" s="1"/>
      <c r="C102" s="38"/>
      <c r="D102" s="1"/>
      <c r="E102" s="38"/>
      <c r="F102" s="1"/>
      <c r="G102" s="38"/>
      <c r="H102" s="1"/>
      <c r="I102" s="38"/>
      <c r="J102" s="1"/>
      <c r="K102" s="38"/>
      <c r="L102" s="1"/>
    </row>
    <row r="103" spans="1:12">
      <c r="A103" s="29" t="s">
        <v>83</v>
      </c>
      <c r="B103" s="6" t="s">
        <v>26</v>
      </c>
      <c r="C103" s="36" t="s">
        <v>26</v>
      </c>
      <c r="D103" s="6" t="s">
        <v>26</v>
      </c>
      <c r="E103" s="37" t="s">
        <v>116</v>
      </c>
      <c r="F103" s="6" t="s">
        <v>116</v>
      </c>
      <c r="G103" s="36" t="s">
        <v>26</v>
      </c>
      <c r="H103" s="6" t="s">
        <v>119</v>
      </c>
      <c r="I103" s="36" t="s">
        <v>26</v>
      </c>
      <c r="J103" s="6" t="s">
        <v>26</v>
      </c>
      <c r="K103" s="36" t="s">
        <v>26</v>
      </c>
      <c r="L103" s="6" t="s">
        <v>26</v>
      </c>
    </row>
    <row r="104" spans="1:12">
      <c r="A104" s="31" t="s">
        <v>84</v>
      </c>
      <c r="B104" s="3"/>
      <c r="C104" s="37"/>
      <c r="D104" s="3"/>
      <c r="E104" s="37"/>
      <c r="F104" s="3"/>
      <c r="G104" s="37"/>
      <c r="H104" s="3"/>
      <c r="I104" s="37"/>
      <c r="J104" s="3"/>
      <c r="K104" s="37"/>
      <c r="L104" s="3"/>
    </row>
    <row r="105" spans="1:12">
      <c r="A105" s="29" t="s">
        <v>87</v>
      </c>
      <c r="B105" s="6" t="s">
        <v>26</v>
      </c>
      <c r="C105" s="36" t="s">
        <v>26</v>
      </c>
      <c r="D105" s="6" t="s">
        <v>26</v>
      </c>
      <c r="E105" s="36" t="s">
        <v>119</v>
      </c>
      <c r="F105" s="6" t="s">
        <v>116</v>
      </c>
      <c r="G105" s="36" t="s">
        <v>116</v>
      </c>
      <c r="H105" s="6" t="s">
        <v>116</v>
      </c>
      <c r="I105" s="36" t="s">
        <v>116</v>
      </c>
      <c r="J105" s="6" t="s">
        <v>26</v>
      </c>
      <c r="K105" s="36"/>
      <c r="L105" s="6"/>
    </row>
    <row r="106" spans="1:12">
      <c r="A106" s="31" t="s">
        <v>88</v>
      </c>
      <c r="B106" s="1"/>
      <c r="C106" s="38"/>
      <c r="D106" s="1"/>
      <c r="E106" s="38"/>
      <c r="F106" s="1"/>
      <c r="G106" s="38"/>
      <c r="H106" s="1"/>
      <c r="I106" s="38"/>
      <c r="J106" s="1"/>
      <c r="K106" s="38"/>
      <c r="L106" s="1"/>
    </row>
    <row r="107" spans="1:12">
      <c r="A107" s="29" t="s">
        <v>89</v>
      </c>
      <c r="B107" s="6" t="s">
        <v>26</v>
      </c>
      <c r="C107" s="36" t="s">
        <v>26</v>
      </c>
      <c r="D107" s="6" t="s">
        <v>26</v>
      </c>
      <c r="E107" s="36" t="s">
        <v>26</v>
      </c>
      <c r="F107" s="3" t="s">
        <v>116</v>
      </c>
      <c r="G107" s="36" t="s">
        <v>26</v>
      </c>
      <c r="H107" s="6" t="s">
        <v>26</v>
      </c>
      <c r="I107" s="36" t="s">
        <v>26</v>
      </c>
      <c r="J107" s="6" t="s">
        <v>26</v>
      </c>
      <c r="K107" s="37"/>
      <c r="L107" s="3"/>
    </row>
    <row r="108" spans="1:12">
      <c r="A108" s="31" t="s">
        <v>90</v>
      </c>
      <c r="B108" s="3"/>
      <c r="C108" s="37"/>
      <c r="D108" s="3"/>
      <c r="E108" s="37"/>
      <c r="F108" s="3"/>
      <c r="G108" s="37"/>
      <c r="H108" s="3"/>
      <c r="I108" s="37"/>
      <c r="J108" s="3"/>
      <c r="K108" s="37"/>
      <c r="L108" s="3"/>
    </row>
    <row r="109" spans="1:12">
      <c r="A109" s="29" t="s">
        <v>82</v>
      </c>
      <c r="B109" s="6" t="s">
        <v>116</v>
      </c>
      <c r="C109" s="36" t="s">
        <v>119</v>
      </c>
      <c r="D109" s="6" t="s">
        <v>116</v>
      </c>
      <c r="E109" s="36" t="s">
        <v>116</v>
      </c>
      <c r="F109" s="6"/>
      <c r="G109" s="36"/>
      <c r="H109" s="6"/>
      <c r="I109" s="36"/>
      <c r="J109" s="6"/>
      <c r="K109" s="36"/>
      <c r="L109" s="6"/>
    </row>
    <row r="110" spans="1:12">
      <c r="A110" s="30" t="s">
        <v>135</v>
      </c>
      <c r="B110" s="3"/>
      <c r="C110" s="37"/>
      <c r="D110" s="3"/>
      <c r="E110" s="37"/>
      <c r="F110" s="3"/>
      <c r="G110" s="37"/>
      <c r="H110" s="3"/>
      <c r="I110" s="37"/>
      <c r="J110" s="3"/>
      <c r="K110" s="37"/>
      <c r="L110" s="3"/>
    </row>
    <row r="111" spans="1:12">
      <c r="A111" s="29" t="s">
        <v>103</v>
      </c>
      <c r="B111" s="6" t="s">
        <v>26</v>
      </c>
      <c r="C111" s="36" t="s">
        <v>26</v>
      </c>
      <c r="D111" s="6" t="s">
        <v>26</v>
      </c>
      <c r="E111" s="36" t="s">
        <v>26</v>
      </c>
      <c r="F111" s="6" t="s">
        <v>26</v>
      </c>
      <c r="G111" s="36" t="s">
        <v>116</v>
      </c>
      <c r="H111" s="6" t="s">
        <v>119</v>
      </c>
      <c r="I111" s="36" t="s">
        <v>116</v>
      </c>
      <c r="J111" s="6" t="s">
        <v>26</v>
      </c>
      <c r="K111" s="36" t="s">
        <v>26</v>
      </c>
      <c r="L111" s="6" t="s">
        <v>26</v>
      </c>
    </row>
    <row r="112" spans="1:12">
      <c r="A112" s="30" t="s">
        <v>104</v>
      </c>
      <c r="B112" s="3"/>
      <c r="C112" s="37"/>
      <c r="D112" s="3"/>
      <c r="E112" s="37"/>
      <c r="F112" s="3"/>
      <c r="G112" s="37"/>
      <c r="H112" s="3"/>
      <c r="I112" s="37"/>
      <c r="J112" s="3"/>
      <c r="K112" s="37"/>
      <c r="L112" s="3"/>
    </row>
    <row r="113" spans="1:12">
      <c r="A113" s="30" t="s">
        <v>105</v>
      </c>
      <c r="B113" s="3"/>
      <c r="C113" s="37"/>
      <c r="D113" s="3"/>
      <c r="E113" s="37"/>
      <c r="F113" s="3"/>
      <c r="G113" s="37"/>
      <c r="H113" s="3"/>
      <c r="I113" s="37"/>
      <c r="J113" s="3"/>
      <c r="K113" s="37"/>
      <c r="L113" s="3"/>
    </row>
    <row r="114" spans="1:12">
      <c r="A114" s="35" t="s">
        <v>120</v>
      </c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</row>
    <row r="115" spans="1:12">
      <c r="A115" s="5" t="s">
        <v>121</v>
      </c>
    </row>
    <row r="116" spans="1:12">
      <c r="A116" s="5" t="s">
        <v>122</v>
      </c>
    </row>
  </sheetData>
  <mergeCells count="13">
    <mergeCell ref="A3:A4"/>
    <mergeCell ref="D3:D4"/>
    <mergeCell ref="B3:B4"/>
    <mergeCell ref="A1:L1"/>
    <mergeCell ref="I3:I4"/>
    <mergeCell ref="J3:J4"/>
    <mergeCell ref="K3:K4"/>
    <mergeCell ref="C3:C4"/>
    <mergeCell ref="F3:F4"/>
    <mergeCell ref="G3:G4"/>
    <mergeCell ref="H3:H4"/>
    <mergeCell ref="L3:L4"/>
    <mergeCell ref="E3:E4"/>
  </mergeCells>
  <phoneticPr fontId="3" type="noConversion"/>
  <pageMargins left="0.49" right="0.45" top="0.65" bottom="0.48" header="0.34" footer="0.26"/>
  <pageSetup orientation="landscape" r:id="rId1"/>
  <headerFooter alignWithMargins="0">
    <oddFooter>&amp;L&amp;"Cordia New,ธรรมดา"&amp;14สำนักนโยบายและยุทธศาสตร์ &amp;C&amp;"Cordia New,ธรรมดา"&amp;20สป.วท. 6-&amp;P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IS-1 ประสิทธิผล (2)</vt:lpstr>
      <vt:lpstr>กปว IS-1</vt:lpstr>
      <vt:lpstr>กปว IS-2 </vt:lpstr>
      <vt:lpstr> กปว. IS-3 OS matrix</vt:lpstr>
      <vt:lpstr>IS-3 OS matrix (เก่า)</vt:lpstr>
      <vt:lpstr>SO Matrix</vt:lpstr>
      <vt:lpstr>' กปว. IS-3 OS matrix'!Print_Area</vt:lpstr>
      <vt:lpstr>'IS-1 ประสิทธิผล (2)'!Print_Area</vt:lpstr>
      <vt:lpstr>'IS-3 OS matrix (เก่า)'!Print_Area</vt:lpstr>
      <vt:lpstr>'กปว IS-1'!Print_Area</vt:lpstr>
      <vt:lpstr>'กปว IS-2 '!Print_Area</vt:lpstr>
      <vt:lpstr>' กปว. IS-3 OS matrix'!Print_Titles</vt:lpstr>
      <vt:lpstr>'IS-1 ประสิทธิผล (2)'!Print_Titles</vt:lpstr>
      <vt:lpstr>'IS-3 OS matrix (เก่า)'!Print_Titles</vt:lpstr>
      <vt:lpstr>'SO Matrix'!Print_Titles</vt:lpstr>
      <vt:lpstr>'กปว IS-1'!Print_Titles</vt:lpstr>
      <vt:lpstr>'กปว IS-2 '!Print_Titles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Ekapong Musikacharoen</cp:lastModifiedBy>
  <cp:lastPrinted>2023-01-23T07:29:14Z</cp:lastPrinted>
  <dcterms:created xsi:type="dcterms:W3CDTF">2007-09-04T06:53:28Z</dcterms:created>
  <dcterms:modified xsi:type="dcterms:W3CDTF">2024-01-15T07:41:46Z</dcterms:modified>
</cp:coreProperties>
</file>